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75" activeTab="0"/>
  </bookViews>
  <sheets>
    <sheet name="AONA" sheetId="1" r:id="rId1"/>
  </sheets>
  <definedNames>
    <definedName name="_xlnm.Print_Area" localSheetId="0">'AONA'!$A$1:$H$481</definedName>
  </definedNames>
  <calcPr fullCalcOnLoad="1"/>
</workbook>
</file>

<file path=xl/sharedStrings.xml><?xml version="1.0" encoding="utf-8"?>
<sst xmlns="http://schemas.openxmlformats.org/spreadsheetml/2006/main" count="495" uniqueCount="292">
  <si>
    <t>__________</t>
  </si>
  <si>
    <t xml:space="preserve">Imię: </t>
  </si>
  <si>
    <t xml:space="preserve">Rok urodzenia: </t>
  </si>
  <si>
    <t xml:space="preserve">Nazwisko: </t>
  </si>
  <si>
    <t>____________________</t>
  </si>
  <si>
    <t>Jednostka:</t>
  </si>
  <si>
    <t>Wydział Geodezji i Gospodarki Przestrzennej</t>
  </si>
  <si>
    <t xml:space="preserve">Stanowisko: </t>
  </si>
  <si>
    <t>________________________________________________________</t>
  </si>
  <si>
    <t xml:space="preserve">Uczelnia: </t>
  </si>
  <si>
    <t xml:space="preserve">Wydział: </t>
  </si>
  <si>
    <t xml:space="preserve">Rok ukończenia: </t>
  </si>
  <si>
    <t xml:space="preserve">Data rozpoczęcia pracy na WGiGP: </t>
  </si>
  <si>
    <t>Data objęcia obecnie zajmowanego stanowiska:</t>
  </si>
  <si>
    <t>_____________________________________</t>
  </si>
  <si>
    <t>Praca:</t>
  </si>
  <si>
    <t>Uczelnia:</t>
  </si>
  <si>
    <t>Rada Wydziału:</t>
  </si>
  <si>
    <t>Rok:</t>
  </si>
  <si>
    <t>________</t>
  </si>
  <si>
    <t>________________________</t>
  </si>
  <si>
    <t>OCENA WYDZIAŁOWEJ KOMISJI OCENIAJĄCEJ</t>
  </si>
  <si>
    <t>Punkty</t>
  </si>
  <si>
    <t>Działalność naukowa</t>
  </si>
  <si>
    <t>Działalność dydaktyczna</t>
  </si>
  <si>
    <t>Działalność organizacyjna</t>
  </si>
  <si>
    <t>Kształcenie kadr naukowych</t>
  </si>
  <si>
    <t>Ocena łączna*</t>
  </si>
  <si>
    <t xml:space="preserve">Podpis przewodniczącego komisji </t>
  </si>
  <si>
    <t>Podpis dziekana</t>
  </si>
  <si>
    <t>Wynik powyższej oceny przyjmuję do wiadomości.</t>
  </si>
  <si>
    <t>Od oceny przysługuje prawo do odwołania się do Uczelnianej Komisji Oceniającej w ciągu 14 dni od daty przedstawienia oceny.</t>
  </si>
  <si>
    <t>Podpis osoby ocenianej</t>
  </si>
  <si>
    <t>do:</t>
  </si>
  <si>
    <t>Oceniany</t>
  </si>
  <si>
    <t>Przełożony</t>
  </si>
  <si>
    <t>Kom. Wydz.</t>
  </si>
  <si>
    <t>Liczba punktów</t>
  </si>
  <si>
    <t xml:space="preserve">1.2. Monografie </t>
  </si>
  <si>
    <t>1.2.1. w języku kongresowym:</t>
  </si>
  <si>
    <t>1.3. Prace konferencyjne</t>
  </si>
  <si>
    <t>b) w jęz. niekongresowym – 0,5 pkt</t>
  </si>
  <si>
    <t>a) doktora – 30 pkt</t>
  </si>
  <si>
    <t>b) doktora habilitowanego – 60 pkt</t>
  </si>
  <si>
    <t>podaj c</t>
  </si>
  <si>
    <t>Łączna punktacja w zakresie działalności naukowej:</t>
  </si>
  <si>
    <t>Za pozostałe osiągnięcia:</t>
  </si>
  <si>
    <t>xxx</t>
  </si>
  <si>
    <t>Liczba dokonań</t>
  </si>
  <si>
    <t>2. DZIAŁALNOŚĆ DYDAKTYCZNA</t>
  </si>
  <si>
    <t>a) magisterskimi – 10 pkt</t>
  </si>
  <si>
    <t>b) inżynierskimi – 5 pkt</t>
  </si>
  <si>
    <t>2.3.1. w języku kongresowym:</t>
  </si>
  <si>
    <t>2.3.2. w języku niekongresowym:</t>
  </si>
  <si>
    <t>Łączna punktacja w zakresie działalności dydaktycznej:</t>
  </si>
  <si>
    <t>Wynikająca z punktu 2.1.:</t>
  </si>
  <si>
    <t>a) członek Senatu – c•15 pkt</t>
  </si>
  <si>
    <t>Łączna punktacja w zakresie działalności organizacyjnej:</t>
  </si>
  <si>
    <t>a) zakończonych – 100 pkt</t>
  </si>
  <si>
    <t>a) profesorskie – 15 pkt</t>
  </si>
  <si>
    <t>b) habilitacyjne – 15 pkt</t>
  </si>
  <si>
    <t>c) doktorskie – 10 pkt</t>
  </si>
  <si>
    <t>a) opieka naukowa nad doktorantem (przed otwarciem przewodu) – 10 pkt</t>
  </si>
  <si>
    <t>Łączna punktacja w zakresie kształcenia kadr:</t>
  </si>
  <si>
    <t xml:space="preserve">Do arkusza dołączam </t>
  </si>
  <si>
    <t>załączników.</t>
  </si>
  <si>
    <t>___________</t>
  </si>
  <si>
    <t>Dodatkowe informacje osoby ocenianej:</t>
  </si>
  <si>
    <t>Działalność naukowa:</t>
  </si>
  <si>
    <t>Działalność dydaktyczna:</t>
  </si>
  <si>
    <t>Działalność organizacyjna:</t>
  </si>
  <si>
    <t>Kształcenie kadr:</t>
  </si>
  <si>
    <t>Studia wyższe (dotyczy asystentów):</t>
  </si>
  <si>
    <t>Skrót</t>
  </si>
  <si>
    <t>Doktorat*:</t>
  </si>
  <si>
    <t>Habilitacja*:</t>
  </si>
  <si>
    <t xml:space="preserve">Tytuł nauk.*:      </t>
  </si>
  <si>
    <t>* - jeśli dotyczy</t>
  </si>
  <si>
    <t>1.2.2. w języku niekongresowym:</t>
  </si>
  <si>
    <t>1.6. Stopnie i tytuły naukowe (uzyskane w okresie oceny) *</t>
  </si>
  <si>
    <t>1.8. Popularyzacja wiedzy naukowej</t>
  </si>
  <si>
    <t>c – łączna liczba staży</t>
  </si>
  <si>
    <t>c) opieka nad studentami realizującymi indywidualny tok studiów – 60 pkt</t>
  </si>
  <si>
    <t>2.3.3. programy nauczania i inne:</t>
  </si>
  <si>
    <t>c) przewodniczący stałych komisji senackich – c•30 pkt</t>
  </si>
  <si>
    <t>d) przewodniczący innych komisji senackich – c•15 pkt</t>
  </si>
  <si>
    <t>b) członek rady wydziału – c•15 pkt</t>
  </si>
  <si>
    <t>f) przewodniczący stałych komisji rektorskich – c•15 pkt</t>
  </si>
  <si>
    <t xml:space="preserve">a) członek RG, CK, PAU, PKA, PAN, RN, inne – c•25 pkt </t>
  </si>
  <si>
    <t>3.3. Działalność na rzecz nauki poza Uczelnią:</t>
  </si>
  <si>
    <t>3.2. Działalność na rzecz Wydziału:</t>
  </si>
  <si>
    <t>a) dziekan – 150 pkt</t>
  </si>
  <si>
    <t>b) prodziekan – 100 pkt</t>
  </si>
  <si>
    <t>x</t>
  </si>
  <si>
    <t>c) kierownik katedry, dyrektor/zastępca dyrektora instytutu – 50 pkt</t>
  </si>
  <si>
    <t>b) przewodniczenie wydziałowym komisjom powołanym ds. postępowania o nadanie tytułu – 10 pkt</t>
  </si>
  <si>
    <t>Opinia kierownika jednostki*:</t>
  </si>
  <si>
    <t>* - nie dotyczy kierowników jednostek</t>
  </si>
  <si>
    <t>Opinia Dziekana*:</t>
  </si>
  <si>
    <t>______________________________</t>
  </si>
  <si>
    <t>Dane osoby ocenianej:</t>
  </si>
  <si>
    <t>_______</t>
  </si>
  <si>
    <t>Razem działalność naukowa</t>
  </si>
  <si>
    <t>Razem działalność dydaktyczna:</t>
  </si>
  <si>
    <t>Urlopy specjalne w okresie oceny (podać rodzaje i okresy):</t>
  </si>
  <si>
    <t>1.7. Staże i stypendia naukowe (odbyte w okresie oceny)</t>
  </si>
  <si>
    <t>a) stypendia zagraniczne nie krótsze niż 6 miesięcy – c•12 pkt</t>
  </si>
  <si>
    <t>b) staż zagraniczny nie krótszy niż 3 tygodnie – c•6 pkt</t>
  </si>
  <si>
    <t>A</t>
  </si>
  <si>
    <t>B</t>
  </si>
  <si>
    <t>C</t>
  </si>
  <si>
    <t>D</t>
  </si>
  <si>
    <t>E</t>
  </si>
  <si>
    <t>Skala ocen:</t>
  </si>
  <si>
    <t>Imię i nazwisko kierownika jednostki:</t>
  </si>
  <si>
    <t>Podpis kierownika jednostki:</t>
  </si>
  <si>
    <t>Imię i nazwisko Dziekana:</t>
  </si>
  <si>
    <t>Podpis Dziekana:</t>
  </si>
  <si>
    <t>Proszę ocenić na poniższych skalach (używając znaku #) oraz przygotować opinię:</t>
  </si>
  <si>
    <t>Opinia (uzasadnienie jest konieczne w przypadku oceny D i E):</t>
  </si>
  <si>
    <t>1) Ocena D jest oceną warunkowo-pozytywną.                                                    2) Ocena E jest oceną  negatywną.</t>
  </si>
  <si>
    <t>A – bardzo wysoka
B – ponadprzeciętna
C – przeciętna
D – poniżej przeciętnej
E – bardzo niska</t>
  </si>
  <si>
    <t>______________</t>
  </si>
  <si>
    <t>1.4. Inne osiągnięcia (wynalazki, wdrożenia, patenty, wzory użytkowe…)</t>
  </si>
  <si>
    <t>c) profesora – 60 pkt</t>
  </si>
  <si>
    <t>3.1. Działalność na rzecz Uczelni i Wydziału:</t>
  </si>
  <si>
    <t>b) członek w komitetach PAN, w panelach recenzentów NCN i NCBiR – c•10 pkt</t>
  </si>
  <si>
    <t>a) uzyskanie uprawnień zawodowych potwierdzonych stosownym świadectwem, zaświadczeniem, itp. – c•25 pkt</t>
  </si>
  <si>
    <t>c – łączna liczba zdarzeń w danej grupie w okresie oceny</t>
  </si>
  <si>
    <t>3. DZIAŁALNOŚĆ ORGANIZACYJNA i SAMOKSZTAŁCENIE</t>
  </si>
  <si>
    <t>b) ukończenie studiów podyplomowych związanych z działalnością naukową, dydaktyczną lub organizacyjną Wydziału – c•10 pkt</t>
  </si>
  <si>
    <t>c) ukończenie kursów lub warsztatów związanych z działalnością naukową, dydaktyczną lub organizacyjną Wydziału – c•7 pkt</t>
  </si>
  <si>
    <t>doktor</t>
  </si>
  <si>
    <t>doktor habilitowany</t>
  </si>
  <si>
    <t>profesor</t>
  </si>
  <si>
    <t>b) przewidywany rok uzyskania stopnia lub tytułu:</t>
  </si>
  <si>
    <t>c) planowana dyscyplina uzyskania stopnia lub tytułu:</t>
  </si>
  <si>
    <t>5. PLANY I ZAMIERZENIA ROZWOJOWE</t>
  </si>
  <si>
    <t>a) stopień zawansowania prac [0-100%]:</t>
  </si>
  <si>
    <t>TAK</t>
  </si>
  <si>
    <t>NIE</t>
  </si>
  <si>
    <t>a) dziedzina:</t>
  </si>
  <si>
    <t>b) dysyplina:</t>
  </si>
  <si>
    <t>c) specjalność:</t>
  </si>
  <si>
    <t>d) wskaż obszary zainteresowań naukowo-badawczych:</t>
  </si>
  <si>
    <t>5.3. Plany dotyczące współpracy naukowo-badawczej</t>
  </si>
  <si>
    <t>c) czy zamierzasz być liderem w projektach naukowo-badawczych:</t>
  </si>
  <si>
    <t>Liczba</t>
  </si>
  <si>
    <t>a) czy będziesz uczestniczył(a) w projektach międzynarodowych:</t>
  </si>
  <si>
    <t>b) czy będziesz uczestniczył(a) w projektach finansowanych przez NCN, NCBiR i inne instytucje finansujące naukę:</t>
  </si>
  <si>
    <t>b) czy przygotujesz i opublikujesz monografię w okresie 4 lat:</t>
  </si>
  <si>
    <t>5.4. Plany dotyczące publikacji i prac rozwojowych</t>
  </si>
  <si>
    <t>c) czy nawiążesz współpracę i podpiszesz umowę z podmiotem zewnętrznym w okresie 4 lat:</t>
  </si>
  <si>
    <t>5.1. Obszary zainteresowań naukowo-badawczych</t>
  </si>
  <si>
    <t>ARKUSZ OCENY NAUCZYCIELA AKADEMICKIEGO</t>
  </si>
  <si>
    <t>Plany i zamierzenia rozwojowe:</t>
  </si>
  <si>
    <t>4.4. Inne formy aktywności wskazane w § 10 (0-40 pkt)</t>
  </si>
  <si>
    <t>Ocena: P - pozytywna; WP - warunkowo-pozytywna; N - negatywna</t>
  </si>
  <si>
    <t>b) autorstwo rozdziału min. 0.5 ark. wyd. – 5 pkt</t>
  </si>
  <si>
    <t>Wynikająca z punktu 1.1.:</t>
  </si>
  <si>
    <t>Ocena*</t>
  </si>
  <si>
    <t>c) przewodniczenie komisjom powołanym ds. przewodów habilitacyjnych – 8 pkt</t>
  </si>
  <si>
    <t>d) członkowstwo w komisjach ds. przewodów habilitacyjnych i ds. postępowania o nadanie tytułu – 5 pkt</t>
  </si>
  <si>
    <t>5.2. Plany dotyczące uzyskania kolejnego stopnia lub tytułu naukowego (jeżeli dotyczy)</t>
  </si>
  <si>
    <t>* - dotyczy kierowników jednostek organizacyjnych</t>
  </si>
  <si>
    <r>
      <t xml:space="preserve">Data oceny </t>
    </r>
    <r>
      <rPr>
        <i/>
        <sz val="10"/>
        <rFont val="Calibri"/>
        <family val="2"/>
      </rPr>
      <t>(dd-mm-rrrr):</t>
    </r>
  </si>
  <si>
    <r>
      <t xml:space="preserve">Data </t>
    </r>
    <r>
      <rPr>
        <i/>
        <sz val="10"/>
        <rFont val="Calibri"/>
        <family val="2"/>
      </rPr>
      <t>(dd-mm-rrrr)</t>
    </r>
  </si>
  <si>
    <r>
      <t xml:space="preserve">Data </t>
    </r>
    <r>
      <rPr>
        <i/>
        <sz val="10"/>
        <rFont val="Calibri"/>
        <family val="2"/>
      </rPr>
      <t>(dd-mm-rrrr):</t>
    </r>
  </si>
  <si>
    <t>a) autorstwo min. 6 ark. wyd. – 25 pkt</t>
  </si>
  <si>
    <t>c) redakcja – 5 pkt</t>
  </si>
  <si>
    <t>a) autorstwo min. 6 ark. wyd. – 20 pkt</t>
  </si>
  <si>
    <t>b) autorstwo rozdziału min. 0.5 ark. wyd. – 4 pkt</t>
  </si>
  <si>
    <t>c) redakcja – 4 pkt</t>
  </si>
  <si>
    <t>a) w jęz. kongresowym – 1,5 pkt</t>
  </si>
  <si>
    <t>c) staż zagraniczny nie krótszy niż 5 dni – c•2 pkt</t>
  </si>
  <si>
    <t>d) staż krajowy nie krótsze niż 3 miesiące – c•6 pkt</t>
  </si>
  <si>
    <t>e) staż krajowy nie krótszy niż 3 tygodnie – c•3 pkt</t>
  </si>
  <si>
    <t>f) staż krajowy nie krótszy niż 5 dni – c•1 pkt</t>
  </si>
  <si>
    <t>e) członek komisji senackich – c•10 pkt</t>
  </si>
  <si>
    <t>b) otwartych – 30 pkt</t>
  </si>
  <si>
    <t>d) czy zamierzasz zgłosić wynalazek lub wzór użytkowy w okresie 4 lat:</t>
  </si>
  <si>
    <t>e) czy zamierzasz zarejestrować wynalazek lub wzór użytkowy w okresie 4 lat:</t>
  </si>
  <si>
    <t>f) czy zamierzasz wdrożyć wynalazek lub wzór użytkowy w okresie 4 lat:</t>
  </si>
  <si>
    <t>5.5. Uwagi i wyjąsnienia do punktu 5.3 i 5.4</t>
  </si>
  <si>
    <t>1.5. Zespoły badawcze (w okresie oceny)</t>
  </si>
  <si>
    <t>2.2. Kierowanie ukończonymi pracami dyplomowymi zakończonymi w okresie oceny</t>
  </si>
  <si>
    <t>2.3. Podręczniki, skrypty i przewodniki do ćwiczeń (opublikowane), programy nauczania (w okresie oceny)</t>
  </si>
  <si>
    <t>2.1. Ocena nauczyciela w okresie oceny</t>
  </si>
  <si>
    <r>
      <t xml:space="preserve">1. DZIAŁALNOŚĆ NAUKOWA </t>
    </r>
    <r>
      <rPr>
        <b/>
        <vertAlign val="superscript"/>
        <sz val="14"/>
        <rFont val="Calibri"/>
        <family val="2"/>
      </rPr>
      <t>1) 2)</t>
    </r>
  </si>
  <si>
    <r>
      <t>1)</t>
    </r>
    <r>
      <rPr>
        <i/>
        <sz val="9"/>
        <rFont val="Calibri"/>
        <family val="2"/>
      </rPr>
      <t xml:space="preserve"> - w okresie oceny</t>
    </r>
  </si>
  <si>
    <t>3.6. Samokształcenie (w okresie oceny):</t>
  </si>
  <si>
    <t>4. KSZTAŁCENIE KADR (dot. pracowników samodzielnych w okresie oceny)</t>
  </si>
  <si>
    <t>4.2. Recenzje promocyjne</t>
  </si>
  <si>
    <t>4.3. Inne formy kształcenia kadr naukowych</t>
  </si>
  <si>
    <t>Załącznik nr 1</t>
  </si>
  <si>
    <t>4.1. Promotorstwo (współpromotorstwo) w przewodach doktorskich</t>
  </si>
  <si>
    <t>c)  promotor pomocniczy (przewody zakończone) – 40 pkt</t>
  </si>
  <si>
    <t>1.1.1. Czasopisma naukowe posiadające współczynnik wpływu Impact Factor (IF), znajdujące się w bazie Journal Citation Reports (JCR) – łączna liczba punktów z części A</t>
  </si>
  <si>
    <t>1.1.2. Czasopisma naukowe nieposiadające współczynnika wpływu Impact Factor (IF)  – łączna liczba punktów z części B</t>
  </si>
  <si>
    <t>1.1.3. Publikacja w recenzowanych materiałach z konferencji międzynarodowej, uwzględnionej w Web of Science – łączna liczba punktów (10 pkt razy liczba)</t>
  </si>
  <si>
    <t xml:space="preserve">a) Patent na wynalazek udzielony przez Urząd Patentowy RP lub udzielony za granicą na rzecz ocenianej jednostki naukowej –  c•25 pkt </t>
  </si>
  <si>
    <t>b) Wdrożenie wynalazku (z punktu a) do stosowania (punktowane tylko jedno wdrożenie wynalazku) - c•25 pkt</t>
  </si>
  <si>
    <t xml:space="preserve">c) Patent na wynalazek udzielony za granicą lub udzielony przez Urząd Patentowy RP na rzecz podmiotu innego niż UWM –  c•15 pkt </t>
  </si>
  <si>
    <t xml:space="preserve">d) Prawo ochronne na wzór użytkowy lub znak towarowy, prawo z rejestracji wzoru przemysłowego lub topografii układu scalonego udzielone przez Urząd Patentowy Rzeczypospolitej Polskiej lub udzielone za granicą na –  c•10 pkt </t>
  </si>
  <si>
    <t xml:space="preserve">e) zastosowania wzoru, o którym mowa w punkcie d (punktowane tylko jedno zastosowanie wzoru) –  c•10 pkt </t>
  </si>
  <si>
    <t>f) Wykorzystane autorskie prawa majątkowe do utworu z zakresu architektury i urbanistyki lub sztuk projektowych (punktowane jest tylko jedno zastosowanie utworu) –  c•10 pkt</t>
  </si>
  <si>
    <t>g) Zgłoszenie wynalazku w Urzędzie Patentowym RP lub za granicą –  c•2 pkt</t>
  </si>
  <si>
    <t>3.7. Inne formy aktywności  w zakresie działalności organizacyjnej  i samokształcenia § 9 ust. 3 (0-40 pkt)</t>
  </si>
  <si>
    <t>h) członek stałych komisji rektorskich – c•5 pkt</t>
  </si>
  <si>
    <t>i) udział w innych komisjach rektorskich – c•5 pkt</t>
  </si>
  <si>
    <t xml:space="preserve">j) przewodniczący wydziałowej komisji ds. kształcenia i ds. konkursowych, wydziałowego zespołu ds. zapewniania jakości kształcenia – c•15 pkt </t>
  </si>
  <si>
    <t>k) członek stałych komisji wydziałowych – c•5 pkt</t>
  </si>
  <si>
    <t>e) opublikowanie książki popularnonaukowej – c•8 pkt</t>
  </si>
  <si>
    <t>g) doradca lub pełnomocnik Rektora- c•15 pkt</t>
  </si>
  <si>
    <t>3.4. Działalność w towarzystwach naukowych (dotyczy członków indywidualnych):</t>
  </si>
  <si>
    <t>3.5. Działalność w innych organizacjach, w tym zawodowych (dotyczy członków indywidualnych):</t>
  </si>
  <si>
    <r>
      <t>2)</t>
    </r>
    <r>
      <rPr>
        <i/>
        <sz val="9"/>
        <rFont val="Calibri"/>
        <family val="2"/>
      </rPr>
      <t xml:space="preserve"> - wykaz publikacji (pozycje od 1.1. do 1.5. oraz od 1.7. do 1.8.) wraz z punktacją należy przygotować w załączniku</t>
    </r>
  </si>
  <si>
    <t>Ocena za okres (dd-mm-rrrr) od:</t>
  </si>
  <si>
    <t>1.1. Prace naukowe opublikowane w recenzowanych czasopismach naukowych (liczba punktów</t>
  </si>
  <si>
    <t>Należy podać liczbę punktów, w przypadku prac wieloosobowych stosuje się udziały)</t>
  </si>
  <si>
    <t>c – liczba prac, w przypadku prac wieloosobowych stosuje się udziały, np. 1 rozdział w monografii 2 autorów c= 0,5</t>
  </si>
  <si>
    <t>c – jak w punkcie 1.2.1.</t>
  </si>
  <si>
    <t>c – liczba osiągnięć, w przypadku wielu autorów stosuje się udziały</t>
  </si>
  <si>
    <t>** c – liczba tysięcy złotych do 1 miejsca po przecinku</t>
  </si>
  <si>
    <t>* c = 1 dla złożonego a niezakwalifikowanego grantu</t>
  </si>
  <si>
    <t>a) (współ)autorstwo – 90 pkt</t>
  </si>
  <si>
    <t>b) (współ)autorstwo rozdziału – 15 pkt</t>
  </si>
  <si>
    <t>d) (współ)przekłady – 10 pkt</t>
  </si>
  <si>
    <t>Liczba dokonań - c*</t>
  </si>
  <si>
    <t>* c – łączna liczba zdarzeń w danej grupie w okresie oceny, w przypadku wielu autorów stosuje się udziały</t>
  </si>
  <si>
    <t>Liczba zdarzeń - c*</t>
  </si>
  <si>
    <t>* c – łączna liczba zdarzeń w danej grupie w okresie oceny</t>
  </si>
  <si>
    <t>Zmienna „c = 1” odpowiada kadencji, np. jeżeli w okresie oceny osoba została ponownie wybrana lub powołana do tej samej rady, kolegium, itp., należy wpisać „c = 2” (ta sama rada, kolegium ale 2 kadencje).</t>
  </si>
  <si>
    <t>1.9. Inne formy działalności wskazane w § 7 ust. 6 Uchwały (0 - 20 pkt)</t>
  </si>
  <si>
    <t>b) opracowanie programu kształcenia dla nowego przedmiotu na nowej specjalności – 10 pkt</t>
  </si>
  <si>
    <t>c) wdrożenie nowego programu komputerowego napisanego w środowisku programistycznym– 10 pkt</t>
  </si>
  <si>
    <t>2.4. Inne formy aktywności w zakresie działalności dydaktycznej wskazane w § 8 ust. 5 Uchwały (0-120 pkt)</t>
  </si>
  <si>
    <t>f) organizacja seminariów i warsztatów – c•5 pkt</t>
  </si>
  <si>
    <t>n) publikacje popularnonaukowe – c•0,5 pkt</t>
  </si>
  <si>
    <t xml:space="preserve">e) opieka nad kołem naukowym – c•15pkt </t>
  </si>
  <si>
    <t>d) kierownik/sekretarz studiów podyplomowych/doktoranckich – c•20 pkt</t>
  </si>
  <si>
    <t>f) organizacja grup studenckich (wyjazdy naukowe, obozy naukowe, konferencje, seminaria) – c•5pkt</t>
  </si>
  <si>
    <t>g) koordynator Erasmus/ECTS/ds. osób niepełnosprawnych – c•5pkt</t>
  </si>
  <si>
    <t>ł) wykłady otwarte/zamawiane/Uniwersytet Dzieci/Uniwerystet III wieku – c•5 pkt</t>
  </si>
  <si>
    <t>m) pokazy/dni nauki/noc naukowców – c•3 pkt</t>
  </si>
  <si>
    <t>a) czy przygotujesz i opublikujesz publikację naukową z listy A (JCR) w okresie 4 lat:</t>
  </si>
  <si>
    <t>h) koordynator w jednostce (ds. nauki i współpracy/ds. kształcenia/ds. prac dyplomowych i seminariów/systemu USOS/BIP i strony www Wydziału/umów cywilno-prawnych/Kroniki Wydziału) – c•3pkt</t>
  </si>
  <si>
    <t>c – otrzymanie</t>
  </si>
  <si>
    <t>a) kierowanie projektem (grantem) międzynarodowym – c•80 pkt</t>
  </si>
  <si>
    <t>b) wykonawca w projekcie międzynarodowym – c•20 pkt</t>
  </si>
  <si>
    <t>e) koordynator krajowy projektu międzynarodowego – c•40 pkt</t>
  </si>
  <si>
    <t>f) kierowanie grantem PRELUDIUM lub równoważnym – c•15 pkt</t>
  </si>
  <si>
    <t>g) opieka nad grantem PRELUDIUM lub równoważnym – c•10 pkt</t>
  </si>
  <si>
    <t>h) inne granty i projekty krajowe (kierowanie) – c•10 pkt</t>
  </si>
  <si>
    <t>i) inne granty i projekty krajowe (wykonawca) – c•5 pkt</t>
  </si>
  <si>
    <t>c) kierowanie grantem NCN i NCBiR – c•25 pkt</t>
  </si>
  <si>
    <t>d) wykonawca grantu NCN i NCBiR – c•10 pkt</t>
  </si>
  <si>
    <t>j) granty wydziałowe dla młodych naukowców – c•5 pkt</t>
  </si>
  <si>
    <t>k) Kierownik zespołu wnioskującego o grant do NCB i NCBiR, europejski (bez podpisania umowy, ale ze średnią ocen z recenzji nie mniejszą niż 60%)– c•3pkt *</t>
  </si>
  <si>
    <t>l) kierowanie w zleconym temacie badawczym zarejestrowanym w UWM [w zależności od wartości umowy (nie mniej niż 10 000 zł) – 1 pkt = 10.000 zł] **</t>
  </si>
  <si>
    <t>ł) udział w zleconym temacie badawczym zarejestrowanym w UWM [w zależności od wartości umowy (nie mniej niż 10 000 zł) – 0,25 pkt = 10.000 zł] **</t>
  </si>
  <si>
    <t>a) redaktor w czasopiśmie z impact factorem (lista A) – c•15 pkt</t>
  </si>
  <si>
    <t>b) udział w radach, kolegiach i zespołach redakcyjnych czasopism z impact factorem (lista A) – c•8 pkt</t>
  </si>
  <si>
    <t>c) redaktor w czasopiśmie bez impact factora (lista B) – c•10 pkt</t>
  </si>
  <si>
    <t>d) udział w radach, kolegiach i zespołach redakcyjnych (lista B) – c•5 pkt</t>
  </si>
  <si>
    <t>f) niekomercyjne opracowania naukowe wykonane na zamówienie instytucji naukowych (sprawozdania, ekspertyzy, prognozy, plany badań eksperymentalnych, itp.) – c•3 pkt</t>
  </si>
  <si>
    <t>g) ekspertyzy sądowe, ekspertyzy na zlecenie organizacji zawodowych, itp.) – c•2 pkt</t>
  </si>
  <si>
    <t>h) recenzje monografii, książek naukowych i projektów badawczych w języku kongresowym – c•5 pkt</t>
  </si>
  <si>
    <t>i) recenzje monografii, książek naukowych i projektów badawczych – c•3 pkt</t>
  </si>
  <si>
    <t>j) recenzje artykułów z listy JCR (lista A) – c•5 pkt</t>
  </si>
  <si>
    <t>k) recenzje artykułów w języku kongresowym (lista B) – c•3 pkt</t>
  </si>
  <si>
    <t>l) recenzje artykułów (lista B) – c•2 pkt</t>
  </si>
  <si>
    <t>a) (współ)autorstwo – 60 pkt</t>
  </si>
  <si>
    <t>c) (współ)redakcja pracy zbiorowej – 15 pkt</t>
  </si>
  <si>
    <t>c) (współ)redakcja – 15 pkt</t>
  </si>
  <si>
    <t>a) opracowanie w języku angielskim programu kształcenia dla nowego przedmiotu na nowej specjalności – 15 pkt</t>
  </si>
  <si>
    <t>c) członek zespołu problemowego/zadaniowego PAN – c•5 pkt</t>
  </si>
  <si>
    <t>a) przewodniczący/sekretarz/członek zarządu międzynarodowego towarzystwa lub stowarzyszenia naukowego – c•30 pkt</t>
  </si>
  <si>
    <t>b) przewodniczący/sekretarz zarządu głównego ogólnokrajowego towarzystwa lub stowarzyszenia naukowego – c•20 pkt</t>
  </si>
  <si>
    <t>c) członek zarządu głównego ogólnokrajowego towarzystwa  lub stowarzyszenia naukowego – c•10 pkt</t>
  </si>
  <si>
    <t>d) przewodniczący/członek komitetu naukowego, organizacyjnego konferencji/kongresów/sympozjum/      seminarium/warsztatów międzynarodowych – c•10 pkt</t>
  </si>
  <si>
    <t>e) przewodniczący/członek komitetu naukowego, organizacyjnego konferencji/kongresów/sympozjów/seminarium/warsztatów krajowych – c•7 pkt</t>
  </si>
  <si>
    <t>g) członek międzynarodowego i ogólnokrajowego towarzystwa lub stowarzyszenia naukowego – c•3 pkt</t>
  </si>
  <si>
    <t>a) przewodniczący/sekretarz/członek zarządu międzynarodowego towarzystwa lub stowarzyszenia – c•15 pkt</t>
  </si>
  <si>
    <t>b) przewodniczący/sekretarz/członek zarządu ogólnokrajowego towarzystwa lub stowarzyszenia – c•10 pkt</t>
  </si>
  <si>
    <t>c) członek międzynarodowego i ogólnokrajowego towarzystwa lub stowarzyszenia – c•2 pkt</t>
  </si>
  <si>
    <t>d)  promotor pomocniczy (przewody otwarte – 15 pkt</t>
  </si>
  <si>
    <t>* zgodnie z § 2 ust. 1 pkt 2 rozdziału I Uchwały (P-pozytywna, WP-warunkowo-pozytywna,N-negatywna)</t>
  </si>
  <si>
    <t>* wypełnia Prodziekan; ** punkty wynikają z opinii odpowiedniego organu</t>
  </si>
  <si>
    <t>a) wynikająca z opinii studentów – 0-120 pkt*</t>
  </si>
  <si>
    <t>b) wynikająca z opinii bezpośredniego przełożonego – 0-60 pkt**</t>
  </si>
  <si>
    <t>c) na podstawie opinii Dziekana lub Prodziekana 0-60 pkt**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</si>
</sst>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</numFmts>
  <fonts count="56">
    <font>
      <sz val="12"/>
      <name val="Times New Roman"/>
      <family val="0"/>
    </font>
    <font>
      <sz val="8"/>
      <name val="Times New Roman"/>
      <family val="0"/>
    </font>
    <font>
      <b/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1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14" fontId="10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Fill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169" fontId="8" fillId="35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4" fillId="0" borderId="12" xfId="0" applyFont="1" applyBorder="1" applyAlignment="1">
      <alignment vertical="top" wrapText="1"/>
    </xf>
    <xf numFmtId="0" fontId="8" fillId="0" borderId="10" xfId="0" applyFont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7" fillId="0" borderId="1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>
      <alignment horizontal="center" vertical="center"/>
    </xf>
    <xf numFmtId="14" fontId="8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12" fillId="0" borderId="0" xfId="0" applyFont="1" applyFill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12" fillId="0" borderId="0" xfId="0" applyFont="1" applyBorder="1" applyAlignment="1">
      <alignment wrapText="1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1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view="pageBreakPreview" zoomScale="130" zoomScaleSheetLayoutView="130" zoomScalePageLayoutView="0" workbookViewId="0" topLeftCell="A1">
      <selection activeCell="C5" sqref="C5"/>
    </sheetView>
  </sheetViews>
  <sheetFormatPr defaultColWidth="9.00390625" defaultRowHeight="15.75"/>
  <cols>
    <col min="1" max="1" width="12.75390625" style="1" customWidth="1"/>
    <col min="2" max="2" width="12.50390625" style="1" customWidth="1"/>
    <col min="3" max="3" width="10.375" style="1" bestFit="1" customWidth="1"/>
    <col min="4" max="4" width="9.00390625" style="1" customWidth="1"/>
    <col min="5" max="5" width="10.50390625" style="1" customWidth="1"/>
    <col min="6" max="7" width="8.50390625" style="1" customWidth="1"/>
    <col min="8" max="8" width="9.375" style="1" customWidth="1"/>
    <col min="9" max="16384" width="9.00390625" style="1" customWidth="1"/>
  </cols>
  <sheetData>
    <row r="1" spans="1:8" ht="15.75">
      <c r="A1" s="55"/>
      <c r="B1" s="55"/>
      <c r="C1" s="55"/>
      <c r="D1" s="55"/>
      <c r="E1" s="55"/>
      <c r="F1" s="55"/>
      <c r="G1" s="56" t="s">
        <v>194</v>
      </c>
      <c r="H1" s="55"/>
    </row>
    <row r="2" spans="1:8" ht="41.25" customHeight="1">
      <c r="A2" s="100" t="s">
        <v>154</v>
      </c>
      <c r="B2" s="100"/>
      <c r="C2" s="100"/>
      <c r="D2" s="100"/>
      <c r="E2" s="100"/>
      <c r="F2" s="100"/>
      <c r="G2" s="100"/>
      <c r="H2" s="100"/>
    </row>
    <row r="3" spans="1:8" ht="21">
      <c r="A3" s="57"/>
      <c r="B3" s="57"/>
      <c r="C3" s="57"/>
      <c r="D3" s="58" t="s">
        <v>6</v>
      </c>
      <c r="E3" s="57"/>
      <c r="F3" s="57"/>
      <c r="G3" s="57"/>
      <c r="H3" s="57"/>
    </row>
    <row r="4" spans="1:8" ht="14.25" customHeight="1">
      <c r="A4" s="55"/>
      <c r="B4" s="55"/>
      <c r="C4" s="55"/>
      <c r="D4" s="55"/>
      <c r="E4" s="55"/>
      <c r="F4" s="55"/>
      <c r="G4" s="55"/>
      <c r="H4" s="55"/>
    </row>
    <row r="5" spans="1:8" ht="15.75">
      <c r="A5" s="56" t="s">
        <v>165</v>
      </c>
      <c r="B5" s="55"/>
      <c r="C5" s="52" t="s">
        <v>0</v>
      </c>
      <c r="D5" s="55"/>
      <c r="E5" s="55"/>
      <c r="G5" s="55"/>
      <c r="H5" s="55"/>
    </row>
    <row r="6" spans="1:8" ht="15.75">
      <c r="A6" s="73" t="s">
        <v>217</v>
      </c>
      <c r="B6" s="59"/>
      <c r="C6" s="52" t="s">
        <v>0</v>
      </c>
      <c r="D6" s="60" t="s">
        <v>33</v>
      </c>
      <c r="E6" s="52" t="s">
        <v>0</v>
      </c>
      <c r="G6" s="55"/>
      <c r="H6" s="55"/>
    </row>
    <row r="7" spans="1:8" ht="12" customHeight="1">
      <c r="A7" s="55"/>
      <c r="B7" s="55"/>
      <c r="C7" s="55"/>
      <c r="D7" s="55"/>
      <c r="E7" s="55"/>
      <c r="F7" s="55"/>
      <c r="G7" s="55"/>
      <c r="H7" s="55"/>
    </row>
    <row r="8" spans="1:8" ht="15.75">
      <c r="A8" s="56" t="s">
        <v>1</v>
      </c>
      <c r="B8" s="55"/>
      <c r="C8" s="96" t="s">
        <v>0</v>
      </c>
      <c r="D8" s="96"/>
      <c r="E8" s="55"/>
      <c r="F8" s="55"/>
      <c r="G8" s="55"/>
      <c r="H8" s="55"/>
    </row>
    <row r="9" spans="1:8" ht="15.75">
      <c r="A9" s="56" t="s">
        <v>3</v>
      </c>
      <c r="B9" s="55"/>
      <c r="C9" s="96" t="s">
        <v>0</v>
      </c>
      <c r="D9" s="96"/>
      <c r="E9" s="55"/>
      <c r="F9" s="55"/>
      <c r="G9" s="55"/>
      <c r="H9" s="55"/>
    </row>
    <row r="10" spans="1:8" ht="15.75">
      <c r="A10" s="56" t="s">
        <v>2</v>
      </c>
      <c r="B10" s="55"/>
      <c r="C10" s="101" t="s">
        <v>4</v>
      </c>
      <c r="D10" s="101"/>
      <c r="E10" s="55"/>
      <c r="F10" s="55"/>
      <c r="G10" s="55"/>
      <c r="H10" s="55"/>
    </row>
    <row r="11" spans="1:8" ht="41.25" customHeight="1">
      <c r="A11" s="56" t="s">
        <v>5</v>
      </c>
      <c r="B11" s="55"/>
      <c r="C11" s="96" t="s">
        <v>0</v>
      </c>
      <c r="D11" s="96"/>
      <c r="E11" s="96"/>
      <c r="F11" s="96"/>
      <c r="G11" s="96"/>
      <c r="H11" s="96"/>
    </row>
    <row r="12" spans="1:8" ht="15.75">
      <c r="A12" s="56" t="s">
        <v>7</v>
      </c>
      <c r="B12" s="55"/>
      <c r="C12" s="96" t="s">
        <v>4</v>
      </c>
      <c r="D12" s="96"/>
      <c r="E12" s="55"/>
      <c r="F12" s="55"/>
      <c r="G12" s="55"/>
      <c r="H12" s="55"/>
    </row>
    <row r="13" spans="1:8" ht="15.75">
      <c r="A13" s="55"/>
      <c r="B13" s="55"/>
      <c r="C13" s="55"/>
      <c r="D13" s="55"/>
      <c r="E13" s="55"/>
      <c r="F13" s="55"/>
      <c r="G13" s="55"/>
      <c r="H13" s="55"/>
    </row>
    <row r="14" spans="1:8" ht="15.75">
      <c r="A14" s="56" t="s">
        <v>72</v>
      </c>
      <c r="B14" s="55"/>
      <c r="C14" s="55"/>
      <c r="D14" s="55"/>
      <c r="E14" s="55"/>
      <c r="F14" s="55"/>
      <c r="G14" s="55"/>
      <c r="H14" s="55"/>
    </row>
    <row r="15" spans="1:8" ht="15.75">
      <c r="A15" s="55" t="s">
        <v>9</v>
      </c>
      <c r="B15" s="55"/>
      <c r="C15" s="96" t="s">
        <v>8</v>
      </c>
      <c r="D15" s="96"/>
      <c r="E15" s="96"/>
      <c r="F15" s="96"/>
      <c r="G15" s="96"/>
      <c r="H15" s="96"/>
    </row>
    <row r="16" spans="1:8" ht="15.75">
      <c r="A16" s="55" t="s">
        <v>10</v>
      </c>
      <c r="B16" s="55"/>
      <c r="C16" s="96" t="s">
        <v>8</v>
      </c>
      <c r="D16" s="96"/>
      <c r="E16" s="96"/>
      <c r="F16" s="96"/>
      <c r="G16" s="96"/>
      <c r="H16" s="96"/>
    </row>
    <row r="17" spans="1:8" ht="15.75">
      <c r="A17" s="55" t="s">
        <v>11</v>
      </c>
      <c r="B17" s="55"/>
      <c r="C17" s="96" t="s">
        <v>4</v>
      </c>
      <c r="D17" s="96"/>
      <c r="E17" s="55"/>
      <c r="F17" s="55"/>
      <c r="G17" s="55"/>
      <c r="H17" s="55"/>
    </row>
    <row r="18" spans="1:8" ht="12" customHeight="1">
      <c r="A18" s="55"/>
      <c r="B18" s="55"/>
      <c r="C18" s="55"/>
      <c r="D18" s="55"/>
      <c r="E18" s="54"/>
      <c r="F18" s="54"/>
      <c r="G18" s="54"/>
      <c r="H18" s="54"/>
    </row>
    <row r="19" spans="1:8" ht="14.25" customHeight="1">
      <c r="A19" s="55"/>
      <c r="B19" s="55"/>
      <c r="C19" s="61" t="s">
        <v>73</v>
      </c>
      <c r="D19" s="55"/>
      <c r="E19" s="55"/>
      <c r="F19" s="61" t="s">
        <v>73</v>
      </c>
      <c r="G19" s="55"/>
      <c r="H19" s="55"/>
    </row>
    <row r="20" spans="1:8" ht="15.75">
      <c r="A20" s="56" t="s">
        <v>74</v>
      </c>
      <c r="B20" s="61" t="s">
        <v>16</v>
      </c>
      <c r="C20" s="53" t="s">
        <v>19</v>
      </c>
      <c r="D20" s="99" t="s">
        <v>17</v>
      </c>
      <c r="E20" s="99"/>
      <c r="F20" s="53" t="s">
        <v>19</v>
      </c>
      <c r="G20" s="61" t="s">
        <v>18</v>
      </c>
      <c r="H20" s="53" t="s">
        <v>19</v>
      </c>
    </row>
    <row r="21" spans="1:8" ht="15.75">
      <c r="A21" s="56"/>
      <c r="B21" s="61"/>
      <c r="C21" s="54"/>
      <c r="D21" s="90" t="s">
        <v>20</v>
      </c>
      <c r="E21" s="90"/>
      <c r="F21" s="90"/>
      <c r="G21" s="61"/>
      <c r="H21" s="54"/>
    </row>
    <row r="22" spans="1:8" ht="15.75">
      <c r="A22" s="56" t="s">
        <v>75</v>
      </c>
      <c r="B22" s="61" t="s">
        <v>16</v>
      </c>
      <c r="C22" s="53" t="s">
        <v>19</v>
      </c>
      <c r="D22" s="99" t="s">
        <v>17</v>
      </c>
      <c r="E22" s="99"/>
      <c r="F22" s="53" t="s">
        <v>19</v>
      </c>
      <c r="G22" s="61" t="s">
        <v>18</v>
      </c>
      <c r="H22" s="53" t="s">
        <v>19</v>
      </c>
    </row>
    <row r="23" spans="1:8" ht="15.75">
      <c r="A23" s="56"/>
      <c r="B23" s="61"/>
      <c r="C23" s="54"/>
      <c r="D23" s="90" t="s">
        <v>20</v>
      </c>
      <c r="E23" s="90"/>
      <c r="F23" s="90"/>
      <c r="G23" s="61"/>
      <c r="H23" s="54"/>
    </row>
    <row r="24" spans="1:8" ht="15.75">
      <c r="A24" s="56" t="s">
        <v>76</v>
      </c>
      <c r="B24" s="61" t="s">
        <v>16</v>
      </c>
      <c r="C24" s="53" t="s">
        <v>19</v>
      </c>
      <c r="D24" s="99" t="s">
        <v>17</v>
      </c>
      <c r="E24" s="99"/>
      <c r="F24" s="53" t="s">
        <v>19</v>
      </c>
      <c r="G24" s="61" t="s">
        <v>18</v>
      </c>
      <c r="H24" s="53" t="s">
        <v>19</v>
      </c>
    </row>
    <row r="25" spans="1:8" ht="15.75">
      <c r="A25" s="55"/>
      <c r="B25" s="55"/>
      <c r="C25" s="55"/>
      <c r="D25" s="90" t="s">
        <v>20</v>
      </c>
      <c r="E25" s="90"/>
      <c r="F25" s="90"/>
      <c r="G25" s="55"/>
      <c r="H25" s="55"/>
    </row>
    <row r="26" spans="1:8" ht="13.5" customHeight="1">
      <c r="A26" s="62" t="s">
        <v>77</v>
      </c>
      <c r="B26" s="55"/>
      <c r="C26" s="55"/>
      <c r="D26" s="55"/>
      <c r="E26" s="55"/>
      <c r="F26" s="55"/>
      <c r="G26" s="55"/>
      <c r="H26" s="55"/>
    </row>
    <row r="27" spans="1:8" ht="15.75">
      <c r="A27" s="56" t="s">
        <v>15</v>
      </c>
      <c r="B27" s="55"/>
      <c r="C27" s="55"/>
      <c r="D27" s="55"/>
      <c r="E27" s="55"/>
      <c r="F27" s="55"/>
      <c r="G27" s="55"/>
      <c r="H27" s="55"/>
    </row>
    <row r="28" spans="1:8" ht="15.75">
      <c r="A28" s="55" t="s">
        <v>12</v>
      </c>
      <c r="B28" s="55"/>
      <c r="C28" s="55"/>
      <c r="D28" s="55"/>
      <c r="E28" s="96" t="s">
        <v>4</v>
      </c>
      <c r="F28" s="96"/>
      <c r="G28" s="55"/>
      <c r="H28" s="55"/>
    </row>
    <row r="29" spans="1:8" ht="15.75">
      <c r="A29" s="55" t="s">
        <v>13</v>
      </c>
      <c r="B29" s="55"/>
      <c r="C29" s="55"/>
      <c r="D29" s="55"/>
      <c r="E29" s="96" t="s">
        <v>4</v>
      </c>
      <c r="F29" s="96"/>
      <c r="G29" s="55"/>
      <c r="H29" s="55"/>
    </row>
    <row r="30" spans="1:8" ht="15.75">
      <c r="A30" s="102" t="s">
        <v>104</v>
      </c>
      <c r="B30" s="102"/>
      <c r="C30" s="102"/>
      <c r="D30" s="102"/>
      <c r="E30" s="96" t="s">
        <v>14</v>
      </c>
      <c r="F30" s="96"/>
      <c r="G30" s="96"/>
      <c r="H30" s="96"/>
    </row>
    <row r="31" spans="1:8" ht="15.75">
      <c r="A31" s="102"/>
      <c r="B31" s="102"/>
      <c r="C31" s="102"/>
      <c r="D31" s="102"/>
      <c r="E31" s="96" t="s">
        <v>14</v>
      </c>
      <c r="F31" s="96"/>
      <c r="G31" s="96"/>
      <c r="H31" s="96"/>
    </row>
    <row r="32" spans="1:8" ht="13.5" customHeight="1">
      <c r="A32" s="62"/>
      <c r="B32" s="55"/>
      <c r="C32" s="55"/>
      <c r="D32" s="55"/>
      <c r="E32" s="55"/>
      <c r="F32" s="55"/>
      <c r="G32" s="55"/>
      <c r="H32" s="55"/>
    </row>
    <row r="33" spans="1:8" ht="15.75">
      <c r="A33" s="94" t="s">
        <v>21</v>
      </c>
      <c r="B33" s="94"/>
      <c r="C33" s="94"/>
      <c r="D33" s="94"/>
      <c r="E33" s="94"/>
      <c r="F33" s="94"/>
      <c r="G33" s="94"/>
      <c r="H33" s="94"/>
    </row>
    <row r="34" spans="1:8" ht="15.75">
      <c r="A34" s="97" t="s">
        <v>157</v>
      </c>
      <c r="B34" s="97"/>
      <c r="C34" s="97"/>
      <c r="D34" s="97"/>
      <c r="E34" s="97"/>
      <c r="F34" s="98"/>
      <c r="G34" s="6" t="s">
        <v>22</v>
      </c>
      <c r="H34" s="6" t="s">
        <v>160</v>
      </c>
    </row>
    <row r="35" spans="1:8" ht="16.5" customHeight="1">
      <c r="A35" s="93" t="s">
        <v>23</v>
      </c>
      <c r="B35" s="93"/>
      <c r="C35" s="93"/>
      <c r="D35" s="93"/>
      <c r="E35" s="93"/>
      <c r="F35" s="93"/>
      <c r="G35" s="63">
        <f>H150</f>
        <v>0</v>
      </c>
      <c r="H35" s="63">
        <f>H151</f>
        <v>0</v>
      </c>
    </row>
    <row r="36" spans="1:8" ht="16.5" customHeight="1">
      <c r="A36" s="93" t="s">
        <v>24</v>
      </c>
      <c r="B36" s="93"/>
      <c r="C36" s="93"/>
      <c r="D36" s="93"/>
      <c r="E36" s="93"/>
      <c r="F36" s="93"/>
      <c r="G36" s="63">
        <f>H210</f>
        <v>0</v>
      </c>
      <c r="H36" s="63">
        <f>H211</f>
        <v>0</v>
      </c>
    </row>
    <row r="37" spans="1:8" ht="16.5" customHeight="1">
      <c r="A37" s="93" t="s">
        <v>25</v>
      </c>
      <c r="B37" s="93"/>
      <c r="C37" s="93"/>
      <c r="D37" s="93"/>
      <c r="E37" s="93"/>
      <c r="F37" s="93"/>
      <c r="G37" s="63">
        <f>H277</f>
        <v>0</v>
      </c>
      <c r="H37" s="63">
        <f>H278</f>
        <v>0</v>
      </c>
    </row>
    <row r="38" spans="1:8" ht="16.5" customHeight="1">
      <c r="A38" s="93" t="s">
        <v>26</v>
      </c>
      <c r="B38" s="93"/>
      <c r="C38" s="93"/>
      <c r="D38" s="93"/>
      <c r="E38" s="93"/>
      <c r="F38" s="93"/>
      <c r="G38" s="63">
        <f>H315</f>
        <v>0</v>
      </c>
      <c r="H38" s="63">
        <f>H316</f>
        <v>0</v>
      </c>
    </row>
    <row r="39" spans="1:8" ht="16.5" customHeight="1">
      <c r="A39" s="93" t="s">
        <v>27</v>
      </c>
      <c r="B39" s="93"/>
      <c r="C39" s="93"/>
      <c r="D39" s="93"/>
      <c r="E39" s="93"/>
      <c r="F39" s="93"/>
      <c r="G39" s="7" t="s">
        <v>93</v>
      </c>
      <c r="H39" s="63"/>
    </row>
    <row r="40" spans="1:6" ht="15.75">
      <c r="A40" s="8" t="s">
        <v>287</v>
      </c>
      <c r="B40" s="9"/>
      <c r="C40" s="9"/>
      <c r="D40" s="9"/>
      <c r="E40" s="9"/>
      <c r="F40" s="9"/>
    </row>
    <row r="41" ht="12.75" customHeight="1"/>
    <row r="42" spans="1:8" ht="15.75">
      <c r="A42" s="10" t="s">
        <v>166</v>
      </c>
      <c r="C42" s="52" t="s">
        <v>0</v>
      </c>
      <c r="D42" s="11" t="s">
        <v>28</v>
      </c>
      <c r="G42" s="85" t="s">
        <v>122</v>
      </c>
      <c r="H42" s="85"/>
    </row>
    <row r="43" spans="1:4" ht="12.75" customHeight="1">
      <c r="A43" s="11"/>
      <c r="D43" s="11"/>
    </row>
    <row r="44" spans="1:8" ht="15.75">
      <c r="A44" s="10" t="s">
        <v>166</v>
      </c>
      <c r="C44" s="52" t="s">
        <v>0</v>
      </c>
      <c r="D44" s="11" t="s">
        <v>29</v>
      </c>
      <c r="G44" s="85" t="s">
        <v>122</v>
      </c>
      <c r="H44" s="85"/>
    </row>
    <row r="45" ht="10.5" customHeight="1"/>
    <row r="46" ht="15.75">
      <c r="A46" s="2" t="s">
        <v>30</v>
      </c>
    </row>
    <row r="47" spans="1:8" ht="11.25" customHeight="1">
      <c r="A47" s="12"/>
      <c r="B47" s="12"/>
      <c r="C47" s="12"/>
      <c r="D47" s="12"/>
      <c r="E47" s="12"/>
      <c r="F47" s="12"/>
      <c r="G47" s="12"/>
      <c r="H47" s="12"/>
    </row>
    <row r="48" spans="1:8" ht="15.75">
      <c r="A48" s="10" t="s">
        <v>166</v>
      </c>
      <c r="C48" s="52" t="s">
        <v>0</v>
      </c>
      <c r="D48" s="11" t="s">
        <v>32</v>
      </c>
      <c r="G48" s="85" t="s">
        <v>122</v>
      </c>
      <c r="H48" s="85"/>
    </row>
    <row r="49" spans="1:8" ht="13.5" customHeight="1">
      <c r="A49" s="95" t="s">
        <v>31</v>
      </c>
      <c r="B49" s="95"/>
      <c r="C49" s="95"/>
      <c r="D49" s="95"/>
      <c r="E49" s="95"/>
      <c r="F49" s="95"/>
      <c r="G49" s="95"/>
      <c r="H49" s="95"/>
    </row>
    <row r="50" spans="1:8" s="11" customFormat="1" ht="16.5" customHeight="1">
      <c r="A50" s="10" t="s">
        <v>1</v>
      </c>
      <c r="B50" s="92" t="str">
        <f>C8</f>
        <v>__________</v>
      </c>
      <c r="C50" s="92"/>
      <c r="D50" s="92"/>
      <c r="F50" s="91" t="s">
        <v>37</v>
      </c>
      <c r="G50" s="91"/>
      <c r="H50" s="91"/>
    </row>
    <row r="51" spans="1:8" s="11" customFormat="1" ht="16.5" customHeight="1">
      <c r="A51" s="10" t="s">
        <v>3</v>
      </c>
      <c r="B51" s="92" t="str">
        <f>C9</f>
        <v>__________</v>
      </c>
      <c r="C51" s="92"/>
      <c r="D51" s="92"/>
      <c r="F51" s="15" t="s">
        <v>34</v>
      </c>
      <c r="G51" s="15" t="s">
        <v>35</v>
      </c>
      <c r="H51" s="15" t="s">
        <v>36</v>
      </c>
    </row>
    <row r="52" spans="1:8" ht="15.75">
      <c r="A52" s="10" t="s">
        <v>165</v>
      </c>
      <c r="C52" s="3"/>
      <c r="F52" s="64" t="s">
        <v>101</v>
      </c>
      <c r="G52" s="64" t="s">
        <v>101</v>
      </c>
      <c r="H52" s="64" t="s">
        <v>101</v>
      </c>
    </row>
    <row r="53" ht="15.75">
      <c r="A53" s="2"/>
    </row>
    <row r="54" ht="21">
      <c r="A54" s="16" t="s">
        <v>188</v>
      </c>
    </row>
    <row r="56" ht="16.5" customHeight="1">
      <c r="A56" s="17" t="s">
        <v>218</v>
      </c>
    </row>
    <row r="57" spans="1:6" ht="16.5" customHeight="1">
      <c r="A57" s="78" t="s">
        <v>219</v>
      </c>
      <c r="B57" s="9"/>
      <c r="C57" s="9"/>
      <c r="D57" s="9"/>
      <c r="E57" s="9"/>
      <c r="F57" s="9"/>
    </row>
    <row r="58" spans="1:8" ht="39" customHeight="1">
      <c r="A58" s="87" t="s">
        <v>197</v>
      </c>
      <c r="B58" s="87"/>
      <c r="C58" s="87"/>
      <c r="D58" s="87"/>
      <c r="E58" s="103"/>
      <c r="F58" s="65">
        <v>0</v>
      </c>
      <c r="G58" s="65">
        <f aca="true" t="shared" si="0" ref="G58:H60">F58</f>
        <v>0</v>
      </c>
      <c r="H58" s="65">
        <f t="shared" si="0"/>
        <v>0</v>
      </c>
    </row>
    <row r="59" spans="1:8" ht="29.25" customHeight="1">
      <c r="A59" s="87" t="s">
        <v>198</v>
      </c>
      <c r="B59" s="87"/>
      <c r="C59" s="87"/>
      <c r="D59" s="87"/>
      <c r="E59" s="103"/>
      <c r="F59" s="65">
        <v>0</v>
      </c>
      <c r="G59" s="65">
        <f t="shared" si="0"/>
        <v>0</v>
      </c>
      <c r="H59" s="65">
        <f t="shared" si="0"/>
        <v>0</v>
      </c>
    </row>
    <row r="60" spans="1:8" ht="29.25" customHeight="1">
      <c r="A60" s="87" t="s">
        <v>199</v>
      </c>
      <c r="B60" s="87"/>
      <c r="C60" s="87"/>
      <c r="D60" s="87"/>
      <c r="E60" s="103"/>
      <c r="F60" s="65">
        <v>0</v>
      </c>
      <c r="G60" s="65">
        <f t="shared" si="0"/>
        <v>0</v>
      </c>
      <c r="H60" s="65">
        <f t="shared" si="0"/>
        <v>0</v>
      </c>
    </row>
    <row r="61" spans="6:8" ht="15.75">
      <c r="F61" s="20">
        <f>SUM(F58:F60)</f>
        <v>0</v>
      </c>
      <c r="G61" s="20">
        <f>SUM(G58:G60)</f>
        <v>0</v>
      </c>
      <c r="H61" s="20">
        <f>SUM(H58:H60)</f>
        <v>0</v>
      </c>
    </row>
    <row r="62" spans="6:8" ht="15.75">
      <c r="F62" s="21"/>
      <c r="G62" s="21"/>
      <c r="H62" s="21"/>
    </row>
    <row r="63" spans="1:8" ht="16.5" customHeight="1">
      <c r="A63" s="17" t="s">
        <v>38</v>
      </c>
      <c r="F63" s="21"/>
      <c r="G63" s="21"/>
      <c r="H63" s="21"/>
    </row>
    <row r="64" spans="1:8" ht="16.5" customHeight="1">
      <c r="A64" s="10" t="s">
        <v>39</v>
      </c>
      <c r="E64" s="14" t="s">
        <v>44</v>
      </c>
      <c r="F64" s="21"/>
      <c r="G64" s="21"/>
      <c r="H64" s="21"/>
    </row>
    <row r="65" spans="1:8" ht="16.5" customHeight="1">
      <c r="A65" s="87" t="s">
        <v>168</v>
      </c>
      <c r="B65" s="87"/>
      <c r="C65" s="87"/>
      <c r="D65" s="87"/>
      <c r="E65" s="66">
        <v>0</v>
      </c>
      <c r="F65" s="19">
        <f>E65*25</f>
        <v>0</v>
      </c>
      <c r="G65" s="65">
        <f aca="true" t="shared" si="1" ref="G65:H67">F65</f>
        <v>0</v>
      </c>
      <c r="H65" s="65">
        <f t="shared" si="1"/>
        <v>0</v>
      </c>
    </row>
    <row r="66" spans="1:8" ht="16.5" customHeight="1">
      <c r="A66" s="87" t="s">
        <v>158</v>
      </c>
      <c r="B66" s="87"/>
      <c r="C66" s="87"/>
      <c r="D66" s="87"/>
      <c r="E66" s="66">
        <v>0</v>
      </c>
      <c r="F66" s="19">
        <f>E66*5</f>
        <v>0</v>
      </c>
      <c r="G66" s="65">
        <f t="shared" si="1"/>
        <v>0</v>
      </c>
      <c r="H66" s="65">
        <f t="shared" si="1"/>
        <v>0</v>
      </c>
    </row>
    <row r="67" spans="1:8" ht="16.5" customHeight="1">
      <c r="A67" s="87" t="s">
        <v>169</v>
      </c>
      <c r="B67" s="87"/>
      <c r="C67" s="87"/>
      <c r="D67" s="87"/>
      <c r="E67" s="67">
        <v>0</v>
      </c>
      <c r="F67" s="19">
        <f>E67*5</f>
        <v>0</v>
      </c>
      <c r="G67" s="65">
        <f t="shared" si="1"/>
        <v>0</v>
      </c>
      <c r="H67" s="65">
        <f t="shared" si="1"/>
        <v>0</v>
      </c>
    </row>
    <row r="68" spans="1:8" ht="16.5" customHeight="1">
      <c r="A68" s="104" t="s">
        <v>220</v>
      </c>
      <c r="B68" s="105"/>
      <c r="C68" s="105"/>
      <c r="D68" s="105"/>
      <c r="F68" s="20">
        <f>SUM(F65:F67)</f>
        <v>0</v>
      </c>
      <c r="G68" s="20">
        <f>SUM(G65:G67)</f>
        <v>0</v>
      </c>
      <c r="H68" s="20">
        <f>SUM(H65:H67)</f>
        <v>0</v>
      </c>
    </row>
    <row r="69" spans="1:8" ht="16.5" customHeight="1">
      <c r="A69" s="105"/>
      <c r="B69" s="105"/>
      <c r="C69" s="105"/>
      <c r="D69" s="105"/>
      <c r="F69" s="23"/>
      <c r="G69" s="23"/>
      <c r="H69" s="23"/>
    </row>
    <row r="70" spans="1:8" ht="16.5" customHeight="1">
      <c r="A70" s="10" t="s">
        <v>78</v>
      </c>
      <c r="E70" s="14" t="s">
        <v>44</v>
      </c>
      <c r="F70" s="21"/>
      <c r="G70" s="21"/>
      <c r="H70" s="21"/>
    </row>
    <row r="71" spans="1:8" ht="16.5" customHeight="1">
      <c r="A71" s="87" t="s">
        <v>170</v>
      </c>
      <c r="B71" s="87"/>
      <c r="C71" s="87"/>
      <c r="D71" s="87"/>
      <c r="E71" s="66">
        <v>0</v>
      </c>
      <c r="F71" s="19">
        <f>E71*20</f>
        <v>0</v>
      </c>
      <c r="G71" s="65">
        <f aca="true" t="shared" si="2" ref="G71:H73">F71</f>
        <v>0</v>
      </c>
      <c r="H71" s="65">
        <f t="shared" si="2"/>
        <v>0</v>
      </c>
    </row>
    <row r="72" spans="1:8" ht="16.5" customHeight="1">
      <c r="A72" s="87" t="s">
        <v>171</v>
      </c>
      <c r="B72" s="87"/>
      <c r="C72" s="87"/>
      <c r="D72" s="87"/>
      <c r="E72" s="66">
        <v>0</v>
      </c>
      <c r="F72" s="19">
        <f>E72*4</f>
        <v>0</v>
      </c>
      <c r="G72" s="65">
        <f t="shared" si="2"/>
        <v>0</v>
      </c>
      <c r="H72" s="65">
        <f t="shared" si="2"/>
        <v>0</v>
      </c>
    </row>
    <row r="73" spans="1:8" ht="16.5" customHeight="1">
      <c r="A73" s="87" t="s">
        <v>172</v>
      </c>
      <c r="B73" s="87"/>
      <c r="C73" s="87"/>
      <c r="D73" s="87"/>
      <c r="E73" s="67">
        <v>0</v>
      </c>
      <c r="F73" s="19">
        <f>E73*4</f>
        <v>0</v>
      </c>
      <c r="G73" s="65">
        <f t="shared" si="2"/>
        <v>0</v>
      </c>
      <c r="H73" s="65">
        <f t="shared" si="2"/>
        <v>0</v>
      </c>
    </row>
    <row r="74" spans="1:8" ht="16.5" customHeight="1">
      <c r="A74" s="8" t="s">
        <v>221</v>
      </c>
      <c r="B74" s="9"/>
      <c r="F74" s="20">
        <f>SUM(F71:F73)</f>
        <v>0</v>
      </c>
      <c r="G74" s="20">
        <f>SUM(G71:G73)</f>
        <v>0</v>
      </c>
      <c r="H74" s="20">
        <f>SUM(H71:H73)</f>
        <v>0</v>
      </c>
    </row>
    <row r="75" spans="1:8" ht="16.5" customHeight="1">
      <c r="A75" s="2"/>
      <c r="F75" s="21"/>
      <c r="G75" s="21"/>
      <c r="H75" s="21"/>
    </row>
    <row r="76" spans="1:8" ht="16.5" customHeight="1">
      <c r="A76" s="17" t="s">
        <v>40</v>
      </c>
      <c r="E76" s="14" t="s">
        <v>44</v>
      </c>
      <c r="F76" s="21"/>
      <c r="G76" s="21"/>
      <c r="H76" s="21"/>
    </row>
    <row r="77" spans="1:8" ht="16.5" customHeight="1">
      <c r="A77" s="87" t="s">
        <v>173</v>
      </c>
      <c r="B77" s="87"/>
      <c r="C77" s="87"/>
      <c r="D77" s="87"/>
      <c r="E77" s="66">
        <v>0</v>
      </c>
      <c r="F77" s="19">
        <f>E77*1.5</f>
        <v>0</v>
      </c>
      <c r="G77" s="65">
        <f>F77</f>
        <v>0</v>
      </c>
      <c r="H77" s="65">
        <f>G77</f>
        <v>0</v>
      </c>
    </row>
    <row r="78" spans="1:8" ht="16.5" customHeight="1">
      <c r="A78" s="87" t="s">
        <v>41</v>
      </c>
      <c r="B78" s="87"/>
      <c r="C78" s="87"/>
      <c r="D78" s="87"/>
      <c r="E78" s="66">
        <v>0</v>
      </c>
      <c r="F78" s="19">
        <f>E78*0.5</f>
        <v>0</v>
      </c>
      <c r="G78" s="65">
        <f>F78</f>
        <v>0</v>
      </c>
      <c r="H78" s="65">
        <f>G78</f>
        <v>0</v>
      </c>
    </row>
    <row r="79" spans="1:8" ht="16.5" customHeight="1">
      <c r="A79" s="8" t="s">
        <v>221</v>
      </c>
      <c r="B79" s="9"/>
      <c r="F79" s="20">
        <f>SUM(F77:F78)</f>
        <v>0</v>
      </c>
      <c r="G79" s="20">
        <f>SUM(G77:G78)</f>
        <v>0</v>
      </c>
      <c r="H79" s="20">
        <f>SUM(H77:H78)</f>
        <v>0</v>
      </c>
    </row>
    <row r="80" spans="1:8" ht="16.5" customHeight="1">
      <c r="A80" s="2"/>
      <c r="F80" s="21"/>
      <c r="G80" s="21"/>
      <c r="H80" s="21"/>
    </row>
    <row r="81" spans="1:8" ht="16.5" customHeight="1">
      <c r="A81" s="17" t="s">
        <v>123</v>
      </c>
      <c r="F81" s="21"/>
      <c r="G81" s="21"/>
      <c r="H81" s="21"/>
    </row>
    <row r="82" spans="1:8" ht="16.5" customHeight="1">
      <c r="A82" s="17"/>
      <c r="E82" s="14" t="s">
        <v>44</v>
      </c>
      <c r="F82" s="21"/>
      <c r="G82" s="21"/>
      <c r="H82" s="21"/>
    </row>
    <row r="83" spans="1:8" ht="42" customHeight="1">
      <c r="A83" s="87" t="s">
        <v>200</v>
      </c>
      <c r="B83" s="87"/>
      <c r="C83" s="87"/>
      <c r="D83" s="87"/>
      <c r="E83" s="66">
        <v>0</v>
      </c>
      <c r="F83" s="19">
        <f>E83*25</f>
        <v>0</v>
      </c>
      <c r="G83" s="65">
        <f aca="true" t="shared" si="3" ref="G83:H89">F83</f>
        <v>0</v>
      </c>
      <c r="H83" s="65">
        <f t="shared" si="3"/>
        <v>0</v>
      </c>
    </row>
    <row r="84" spans="1:8" ht="24.75" customHeight="1">
      <c r="A84" s="87" t="s">
        <v>201</v>
      </c>
      <c r="B84" s="87"/>
      <c r="C84" s="87"/>
      <c r="D84" s="87"/>
      <c r="E84" s="66">
        <v>0</v>
      </c>
      <c r="F84" s="19">
        <f>E84*25</f>
        <v>0</v>
      </c>
      <c r="G84" s="65">
        <f t="shared" si="3"/>
        <v>0</v>
      </c>
      <c r="H84" s="65">
        <f t="shared" si="3"/>
        <v>0</v>
      </c>
    </row>
    <row r="85" spans="1:8" ht="39.75" customHeight="1">
      <c r="A85" s="87" t="s">
        <v>202</v>
      </c>
      <c r="B85" s="87"/>
      <c r="C85" s="87"/>
      <c r="D85" s="87"/>
      <c r="E85" s="66">
        <v>0</v>
      </c>
      <c r="F85" s="19">
        <f>E85*15</f>
        <v>0</v>
      </c>
      <c r="G85" s="65">
        <f t="shared" si="3"/>
        <v>0</v>
      </c>
      <c r="H85" s="65">
        <f t="shared" si="3"/>
        <v>0</v>
      </c>
    </row>
    <row r="86" spans="1:8" ht="51" customHeight="1">
      <c r="A86" s="87" t="s">
        <v>203</v>
      </c>
      <c r="B86" s="87"/>
      <c r="C86" s="87"/>
      <c r="D86" s="87"/>
      <c r="E86" s="66">
        <v>0</v>
      </c>
      <c r="F86" s="19">
        <f>E86*10</f>
        <v>0</v>
      </c>
      <c r="G86" s="65">
        <f t="shared" si="3"/>
        <v>0</v>
      </c>
      <c r="H86" s="65">
        <f t="shared" si="3"/>
        <v>0</v>
      </c>
    </row>
    <row r="87" spans="1:8" ht="27" customHeight="1">
      <c r="A87" s="87" t="s">
        <v>204</v>
      </c>
      <c r="B87" s="87"/>
      <c r="C87" s="87"/>
      <c r="D87" s="87"/>
      <c r="E87" s="67">
        <v>0</v>
      </c>
      <c r="F87" s="19">
        <f>E87*10</f>
        <v>0</v>
      </c>
      <c r="G87" s="65">
        <f t="shared" si="3"/>
        <v>0</v>
      </c>
      <c r="H87" s="65">
        <f t="shared" si="3"/>
        <v>0</v>
      </c>
    </row>
    <row r="88" spans="1:8" ht="40.5" customHeight="1">
      <c r="A88" s="87" t="s">
        <v>205</v>
      </c>
      <c r="B88" s="87"/>
      <c r="C88" s="87"/>
      <c r="D88" s="87"/>
      <c r="E88" s="67">
        <v>0</v>
      </c>
      <c r="F88" s="19">
        <f>E88*10</f>
        <v>0</v>
      </c>
      <c r="G88" s="65">
        <f t="shared" si="3"/>
        <v>0</v>
      </c>
      <c r="H88" s="65">
        <f t="shared" si="3"/>
        <v>0</v>
      </c>
    </row>
    <row r="89" spans="1:8" ht="23.25" customHeight="1">
      <c r="A89" s="87" t="s">
        <v>206</v>
      </c>
      <c r="B89" s="87"/>
      <c r="C89" s="87"/>
      <c r="D89" s="87"/>
      <c r="E89" s="67">
        <v>0</v>
      </c>
      <c r="F89" s="19">
        <f>E89*2</f>
        <v>0</v>
      </c>
      <c r="G89" s="65">
        <f t="shared" si="3"/>
        <v>0</v>
      </c>
      <c r="H89" s="65">
        <f t="shared" si="3"/>
        <v>0</v>
      </c>
    </row>
    <row r="90" spans="1:8" ht="16.5" customHeight="1">
      <c r="A90" s="8" t="s">
        <v>222</v>
      </c>
      <c r="B90" s="9"/>
      <c r="C90" s="9"/>
      <c r="D90" s="9"/>
      <c r="F90" s="20">
        <f>SUM(F83:F89)</f>
        <v>0</v>
      </c>
      <c r="G90" s="20">
        <f>SUM(G83:G89)</f>
        <v>0</v>
      </c>
      <c r="H90" s="20">
        <f>SUM(H83:H89)</f>
        <v>0</v>
      </c>
    </row>
    <row r="91" spans="1:8" ht="12" customHeight="1">
      <c r="A91" s="2"/>
      <c r="F91" s="21"/>
      <c r="G91" s="21"/>
      <c r="H91" s="21"/>
    </row>
    <row r="92" spans="1:8" ht="16.5" customHeight="1">
      <c r="A92" s="17" t="s">
        <v>184</v>
      </c>
      <c r="E92" s="14" t="s">
        <v>44</v>
      </c>
      <c r="F92" s="23"/>
      <c r="G92" s="23"/>
      <c r="H92" s="23"/>
    </row>
    <row r="93" spans="1:8" ht="24" customHeight="1">
      <c r="A93" s="87" t="s">
        <v>248</v>
      </c>
      <c r="B93" s="87"/>
      <c r="C93" s="87"/>
      <c r="D93" s="103"/>
      <c r="E93" s="66">
        <v>0</v>
      </c>
      <c r="F93" s="19">
        <f>E93*80</f>
        <v>0</v>
      </c>
      <c r="G93" s="65">
        <f aca="true" t="shared" si="4" ref="G93:H104">F93</f>
        <v>0</v>
      </c>
      <c r="H93" s="65">
        <f t="shared" si="4"/>
        <v>0</v>
      </c>
    </row>
    <row r="94" spans="1:8" ht="16.5" customHeight="1">
      <c r="A94" s="87" t="s">
        <v>249</v>
      </c>
      <c r="B94" s="87"/>
      <c r="C94" s="87"/>
      <c r="D94" s="103"/>
      <c r="E94" s="66">
        <v>0</v>
      </c>
      <c r="F94" s="19">
        <f>E94*20</f>
        <v>0</v>
      </c>
      <c r="G94" s="65">
        <f t="shared" si="4"/>
        <v>0</v>
      </c>
      <c r="H94" s="65">
        <f t="shared" si="4"/>
        <v>0</v>
      </c>
    </row>
    <row r="95" spans="1:8" ht="17.25" customHeight="1">
      <c r="A95" s="87" t="s">
        <v>255</v>
      </c>
      <c r="B95" s="87"/>
      <c r="C95" s="87"/>
      <c r="D95" s="103"/>
      <c r="E95" s="66">
        <v>0</v>
      </c>
      <c r="F95" s="19">
        <f>E95*25</f>
        <v>0</v>
      </c>
      <c r="G95" s="65">
        <f t="shared" si="4"/>
        <v>0</v>
      </c>
      <c r="H95" s="65">
        <f t="shared" si="4"/>
        <v>0</v>
      </c>
    </row>
    <row r="96" spans="1:8" ht="16.5" customHeight="1">
      <c r="A96" s="87" t="s">
        <v>256</v>
      </c>
      <c r="B96" s="87"/>
      <c r="C96" s="87"/>
      <c r="D96" s="103"/>
      <c r="E96" s="66">
        <v>0</v>
      </c>
      <c r="F96" s="19">
        <f>E96*10</f>
        <v>0</v>
      </c>
      <c r="G96" s="65">
        <f t="shared" si="4"/>
        <v>0</v>
      </c>
      <c r="H96" s="65">
        <f t="shared" si="4"/>
        <v>0</v>
      </c>
    </row>
    <row r="97" spans="1:8" ht="25.5" customHeight="1">
      <c r="A97" s="87" t="s">
        <v>250</v>
      </c>
      <c r="B97" s="87"/>
      <c r="C97" s="87"/>
      <c r="D97" s="103"/>
      <c r="E97" s="66">
        <v>0</v>
      </c>
      <c r="F97" s="19">
        <f>E97*40</f>
        <v>0</v>
      </c>
      <c r="G97" s="65">
        <f t="shared" si="4"/>
        <v>0</v>
      </c>
      <c r="H97" s="65">
        <f t="shared" si="4"/>
        <v>0</v>
      </c>
    </row>
    <row r="98" spans="1:8" ht="24" customHeight="1">
      <c r="A98" s="87" t="s">
        <v>251</v>
      </c>
      <c r="B98" s="87"/>
      <c r="C98" s="87"/>
      <c r="D98" s="103"/>
      <c r="E98" s="66">
        <v>0</v>
      </c>
      <c r="F98" s="19">
        <f>E98*15</f>
        <v>0</v>
      </c>
      <c r="G98" s="65">
        <f t="shared" si="4"/>
        <v>0</v>
      </c>
      <c r="H98" s="65">
        <f t="shared" si="4"/>
        <v>0</v>
      </c>
    </row>
    <row r="99" spans="1:8" ht="24.75" customHeight="1">
      <c r="A99" s="87" t="s">
        <v>252</v>
      </c>
      <c r="B99" s="87"/>
      <c r="C99" s="87"/>
      <c r="D99" s="103"/>
      <c r="E99" s="66">
        <v>0</v>
      </c>
      <c r="F99" s="19">
        <f>E99*10</f>
        <v>0</v>
      </c>
      <c r="G99" s="65">
        <f t="shared" si="4"/>
        <v>0</v>
      </c>
      <c r="H99" s="65">
        <f t="shared" si="4"/>
        <v>0</v>
      </c>
    </row>
    <row r="100" spans="1:8" ht="20.25" customHeight="1">
      <c r="A100" s="116" t="s">
        <v>253</v>
      </c>
      <c r="B100" s="116"/>
      <c r="C100" s="116"/>
      <c r="D100" s="117"/>
      <c r="E100" s="66">
        <v>0</v>
      </c>
      <c r="F100" s="19">
        <f>E100*10</f>
        <v>0</v>
      </c>
      <c r="G100" s="65">
        <f aca="true" t="shared" si="5" ref="G100:H102">F100</f>
        <v>0</v>
      </c>
      <c r="H100" s="65">
        <f t="shared" si="5"/>
        <v>0</v>
      </c>
    </row>
    <row r="101" spans="1:8" ht="20.25" customHeight="1">
      <c r="A101" s="116" t="s">
        <v>254</v>
      </c>
      <c r="B101" s="116"/>
      <c r="C101" s="116"/>
      <c r="D101" s="117"/>
      <c r="E101" s="76">
        <v>0</v>
      </c>
      <c r="F101" s="19">
        <f>E101*5</f>
        <v>0</v>
      </c>
      <c r="G101" s="65">
        <f t="shared" si="5"/>
        <v>0</v>
      </c>
      <c r="H101" s="65">
        <f t="shared" si="5"/>
        <v>0</v>
      </c>
    </row>
    <row r="102" spans="1:8" ht="20.25" customHeight="1">
      <c r="A102" s="116" t="s">
        <v>257</v>
      </c>
      <c r="B102" s="116"/>
      <c r="C102" s="116"/>
      <c r="D102" s="117"/>
      <c r="E102" s="76">
        <v>0</v>
      </c>
      <c r="F102" s="19">
        <f>E102*5</f>
        <v>0</v>
      </c>
      <c r="G102" s="65">
        <f t="shared" si="5"/>
        <v>0</v>
      </c>
      <c r="H102" s="65">
        <f t="shared" si="5"/>
        <v>0</v>
      </c>
    </row>
    <row r="103" spans="1:8" ht="42.75" customHeight="1">
      <c r="A103" s="87" t="s">
        <v>258</v>
      </c>
      <c r="B103" s="87"/>
      <c r="C103" s="87"/>
      <c r="D103" s="103"/>
      <c r="E103" s="66">
        <v>0</v>
      </c>
      <c r="F103" s="19">
        <f>E103*3</f>
        <v>0</v>
      </c>
      <c r="G103" s="65">
        <f t="shared" si="4"/>
        <v>0</v>
      </c>
      <c r="H103" s="65">
        <f t="shared" si="4"/>
        <v>0</v>
      </c>
    </row>
    <row r="104" spans="1:8" ht="42" customHeight="1">
      <c r="A104" s="87" t="s">
        <v>259</v>
      </c>
      <c r="B104" s="87"/>
      <c r="C104" s="87"/>
      <c r="D104" s="87"/>
      <c r="E104" s="66">
        <v>0</v>
      </c>
      <c r="F104" s="77">
        <f>IF(E104&lt;10000,0,E104*0.0001)</f>
        <v>0</v>
      </c>
      <c r="G104" s="72">
        <f t="shared" si="4"/>
        <v>0</v>
      </c>
      <c r="H104" s="72">
        <f t="shared" si="4"/>
        <v>0</v>
      </c>
    </row>
    <row r="105" spans="1:8" ht="42" customHeight="1">
      <c r="A105" s="87" t="s">
        <v>260</v>
      </c>
      <c r="B105" s="87"/>
      <c r="C105" s="87"/>
      <c r="D105" s="87"/>
      <c r="E105" s="66">
        <v>0</v>
      </c>
      <c r="F105" s="77">
        <f>IF(E105&lt;10000,0,E105*0.000025)</f>
        <v>0</v>
      </c>
      <c r="G105" s="72">
        <f>F105</f>
        <v>0</v>
      </c>
      <c r="H105" s="72">
        <f>G105</f>
        <v>0</v>
      </c>
    </row>
    <row r="106" spans="1:8" ht="15.75">
      <c r="A106" s="5" t="s">
        <v>247</v>
      </c>
      <c r="F106" s="24">
        <f>SUM(F93:F105)</f>
        <v>0</v>
      </c>
      <c r="G106" s="24">
        <f>SUM(G93:G105)</f>
        <v>0</v>
      </c>
      <c r="H106" s="24">
        <f>SUM(H93:H105)</f>
        <v>0</v>
      </c>
    </row>
    <row r="107" spans="1:8" ht="15.75">
      <c r="A107" s="8" t="s">
        <v>224</v>
      </c>
      <c r="B107" s="9"/>
      <c r="C107" s="9"/>
      <c r="F107" s="75"/>
      <c r="G107" s="75"/>
      <c r="H107" s="75"/>
    </row>
    <row r="108" spans="1:8" ht="15.75">
      <c r="A108" s="5" t="s">
        <v>223</v>
      </c>
      <c r="F108" s="21"/>
      <c r="G108" s="21"/>
      <c r="H108" s="21"/>
    </row>
    <row r="109" spans="1:8" ht="13.5" customHeight="1">
      <c r="A109" s="2"/>
      <c r="F109" s="21"/>
      <c r="G109" s="21"/>
      <c r="H109" s="21"/>
    </row>
    <row r="110" spans="1:8" ht="16.5" customHeight="1">
      <c r="A110" s="17" t="s">
        <v>79</v>
      </c>
      <c r="F110" s="21"/>
      <c r="G110" s="21"/>
      <c r="H110" s="21"/>
    </row>
    <row r="111" spans="1:8" ht="16.5" customHeight="1">
      <c r="A111" s="87" t="s">
        <v>42</v>
      </c>
      <c r="B111" s="110"/>
      <c r="C111" s="110"/>
      <c r="D111" s="110"/>
      <c r="E111" s="110"/>
      <c r="F111" s="66">
        <v>0</v>
      </c>
      <c r="G111" s="65">
        <f aca="true" t="shared" si="6" ref="G111:H113">F111</f>
        <v>0</v>
      </c>
      <c r="H111" s="65">
        <f t="shared" si="6"/>
        <v>0</v>
      </c>
    </row>
    <row r="112" spans="1:8" ht="16.5" customHeight="1">
      <c r="A112" s="87" t="s">
        <v>43</v>
      </c>
      <c r="B112" s="110"/>
      <c r="C112" s="110"/>
      <c r="D112" s="110"/>
      <c r="E112" s="110"/>
      <c r="F112" s="66">
        <v>0</v>
      </c>
      <c r="G112" s="65">
        <f t="shared" si="6"/>
        <v>0</v>
      </c>
      <c r="H112" s="65">
        <f t="shared" si="6"/>
        <v>0</v>
      </c>
    </row>
    <row r="113" spans="1:8" ht="16.5" customHeight="1">
      <c r="A113" s="87" t="s">
        <v>124</v>
      </c>
      <c r="B113" s="110"/>
      <c r="C113" s="110"/>
      <c r="D113" s="110"/>
      <c r="E113" s="110"/>
      <c r="F113" s="66">
        <v>0</v>
      </c>
      <c r="G113" s="65">
        <f t="shared" si="6"/>
        <v>0</v>
      </c>
      <c r="H113" s="65">
        <f t="shared" si="6"/>
        <v>0</v>
      </c>
    </row>
    <row r="114" spans="1:8" ht="16.5" customHeight="1">
      <c r="A114" s="28" t="s">
        <v>77</v>
      </c>
      <c r="B114" s="27"/>
      <c r="C114" s="27"/>
      <c r="D114" s="27"/>
      <c r="E114" s="27"/>
      <c r="F114" s="20">
        <f>SUM(F111:F113)</f>
        <v>0</v>
      </c>
      <c r="G114" s="20">
        <f>SUM(G111:G113)</f>
        <v>0</v>
      </c>
      <c r="H114" s="20">
        <f>SUM(H111:H113)</f>
        <v>0</v>
      </c>
    </row>
    <row r="115" spans="1:8" ht="13.5" customHeight="1">
      <c r="A115" s="2"/>
      <c r="F115" s="21"/>
      <c r="G115" s="21"/>
      <c r="H115" s="21"/>
    </row>
    <row r="116" spans="1:8" ht="16.5" customHeight="1">
      <c r="A116" s="10" t="s">
        <v>105</v>
      </c>
      <c r="E116" s="14" t="s">
        <v>44</v>
      </c>
      <c r="F116" s="21"/>
      <c r="G116" s="21"/>
      <c r="H116" s="21"/>
    </row>
    <row r="117" spans="1:8" ht="26.25" customHeight="1">
      <c r="A117" s="87" t="s">
        <v>106</v>
      </c>
      <c r="B117" s="87"/>
      <c r="C117" s="87"/>
      <c r="D117" s="87"/>
      <c r="E117" s="66">
        <v>0</v>
      </c>
      <c r="F117" s="19">
        <f>E117*12</f>
        <v>0</v>
      </c>
      <c r="G117" s="65">
        <f aca="true" t="shared" si="7" ref="G117:H122">F117</f>
        <v>0</v>
      </c>
      <c r="H117" s="65">
        <f t="shared" si="7"/>
        <v>0</v>
      </c>
    </row>
    <row r="118" spans="1:8" ht="16.5" customHeight="1">
      <c r="A118" s="87" t="s">
        <v>107</v>
      </c>
      <c r="B118" s="87"/>
      <c r="C118" s="87"/>
      <c r="D118" s="87"/>
      <c r="E118" s="66">
        <v>0</v>
      </c>
      <c r="F118" s="19">
        <f>E118*6</f>
        <v>0</v>
      </c>
      <c r="G118" s="65">
        <f t="shared" si="7"/>
        <v>0</v>
      </c>
      <c r="H118" s="65">
        <f t="shared" si="7"/>
        <v>0</v>
      </c>
    </row>
    <row r="119" spans="1:8" ht="16.5" customHeight="1">
      <c r="A119" s="87" t="s">
        <v>174</v>
      </c>
      <c r="B119" s="87"/>
      <c r="C119" s="87"/>
      <c r="D119" s="87"/>
      <c r="E119" s="66">
        <v>0</v>
      </c>
      <c r="F119" s="19">
        <f>E119*2</f>
        <v>0</v>
      </c>
      <c r="G119" s="65">
        <f t="shared" si="7"/>
        <v>0</v>
      </c>
      <c r="H119" s="65">
        <f t="shared" si="7"/>
        <v>0</v>
      </c>
    </row>
    <row r="120" spans="1:8" ht="16.5" customHeight="1">
      <c r="A120" s="87" t="s">
        <v>175</v>
      </c>
      <c r="B120" s="87"/>
      <c r="C120" s="87"/>
      <c r="D120" s="87"/>
      <c r="E120" s="66">
        <v>0</v>
      </c>
      <c r="F120" s="19">
        <f>E120*6</f>
        <v>0</v>
      </c>
      <c r="G120" s="65">
        <f t="shared" si="7"/>
        <v>0</v>
      </c>
      <c r="H120" s="65">
        <f t="shared" si="7"/>
        <v>0</v>
      </c>
    </row>
    <row r="121" spans="1:8" ht="16.5" customHeight="1">
      <c r="A121" s="87" t="s">
        <v>176</v>
      </c>
      <c r="B121" s="87"/>
      <c r="C121" s="87"/>
      <c r="D121" s="87"/>
      <c r="E121" s="66">
        <v>0</v>
      </c>
      <c r="F121" s="19">
        <f>E121*3</f>
        <v>0</v>
      </c>
      <c r="G121" s="65">
        <f t="shared" si="7"/>
        <v>0</v>
      </c>
      <c r="H121" s="65">
        <f t="shared" si="7"/>
        <v>0</v>
      </c>
    </row>
    <row r="122" spans="1:8" ht="16.5" customHeight="1">
      <c r="A122" s="87" t="s">
        <v>177</v>
      </c>
      <c r="B122" s="87"/>
      <c r="C122" s="87"/>
      <c r="D122" s="87"/>
      <c r="E122" s="66">
        <v>0</v>
      </c>
      <c r="F122" s="19">
        <f>E122*1</f>
        <v>0</v>
      </c>
      <c r="G122" s="65">
        <f t="shared" si="7"/>
        <v>0</v>
      </c>
      <c r="H122" s="65">
        <f t="shared" si="7"/>
        <v>0</v>
      </c>
    </row>
    <row r="123" spans="1:8" ht="16.5" customHeight="1">
      <c r="A123" s="5" t="s">
        <v>81</v>
      </c>
      <c r="B123" s="27"/>
      <c r="C123" s="27"/>
      <c r="D123" s="27"/>
      <c r="E123" s="27"/>
      <c r="F123" s="20">
        <f>SUM(F117:F122)</f>
        <v>0</v>
      </c>
      <c r="G123" s="20">
        <f>SUM(G117:G122)</f>
        <v>0</v>
      </c>
      <c r="H123" s="20">
        <f>SUM(H117:H122)</f>
        <v>0</v>
      </c>
    </row>
    <row r="124" spans="1:8" ht="10.5" customHeight="1">
      <c r="A124" s="2"/>
      <c r="F124" s="21"/>
      <c r="G124" s="21"/>
      <c r="H124" s="21"/>
    </row>
    <row r="125" spans="1:8" ht="16.5" customHeight="1">
      <c r="A125" s="17" t="s">
        <v>80</v>
      </c>
      <c r="E125" s="14" t="s">
        <v>44</v>
      </c>
      <c r="F125" s="21"/>
      <c r="G125" s="21"/>
      <c r="H125" s="21"/>
    </row>
    <row r="126" spans="1:8" ht="21.75" customHeight="1">
      <c r="A126" s="87" t="s">
        <v>261</v>
      </c>
      <c r="B126" s="87"/>
      <c r="C126" s="87"/>
      <c r="D126" s="103"/>
      <c r="E126" s="66">
        <v>0</v>
      </c>
      <c r="F126" s="19">
        <f>E126*15</f>
        <v>0</v>
      </c>
      <c r="G126" s="65">
        <f aca="true" t="shared" si="8" ref="G126:H140">F126</f>
        <v>0</v>
      </c>
      <c r="H126" s="65">
        <f t="shared" si="8"/>
        <v>0</v>
      </c>
    </row>
    <row r="127" spans="1:8" ht="28.5" customHeight="1">
      <c r="A127" s="87" t="s">
        <v>262</v>
      </c>
      <c r="B127" s="87"/>
      <c r="C127" s="87"/>
      <c r="D127" s="103"/>
      <c r="E127" s="66">
        <v>0</v>
      </c>
      <c r="F127" s="19">
        <f>E127*8</f>
        <v>0</v>
      </c>
      <c r="G127" s="65">
        <f t="shared" si="8"/>
        <v>0</v>
      </c>
      <c r="H127" s="65">
        <f t="shared" si="8"/>
        <v>0</v>
      </c>
    </row>
    <row r="128" spans="1:8" ht="28.5" customHeight="1">
      <c r="A128" s="87" t="s">
        <v>263</v>
      </c>
      <c r="B128" s="87"/>
      <c r="C128" s="87"/>
      <c r="D128" s="103"/>
      <c r="E128" s="66">
        <v>0</v>
      </c>
      <c r="F128" s="19">
        <f>E128*10</f>
        <v>0</v>
      </c>
      <c r="G128" s="65">
        <f t="shared" si="8"/>
        <v>0</v>
      </c>
      <c r="H128" s="65">
        <f t="shared" si="8"/>
        <v>0</v>
      </c>
    </row>
    <row r="129" spans="1:8" ht="26.25" customHeight="1">
      <c r="A129" s="87" t="s">
        <v>264</v>
      </c>
      <c r="B129" s="87"/>
      <c r="C129" s="87"/>
      <c r="D129" s="103"/>
      <c r="E129" s="66">
        <v>0</v>
      </c>
      <c r="F129" s="19">
        <f>E129*5</f>
        <v>0</v>
      </c>
      <c r="G129" s="65">
        <f t="shared" si="8"/>
        <v>0</v>
      </c>
      <c r="H129" s="65">
        <f t="shared" si="8"/>
        <v>0</v>
      </c>
    </row>
    <row r="130" spans="1:8" ht="16.5" customHeight="1">
      <c r="A130" s="87" t="s">
        <v>212</v>
      </c>
      <c r="B130" s="87"/>
      <c r="C130" s="87"/>
      <c r="D130" s="103"/>
      <c r="E130" s="66">
        <v>0</v>
      </c>
      <c r="F130" s="19">
        <f>E130*8</f>
        <v>0</v>
      </c>
      <c r="G130" s="65">
        <f t="shared" si="8"/>
        <v>0</v>
      </c>
      <c r="H130" s="65">
        <f t="shared" si="8"/>
        <v>0</v>
      </c>
    </row>
    <row r="131" spans="1:8" ht="45.75" customHeight="1">
      <c r="A131" s="87" t="s">
        <v>265</v>
      </c>
      <c r="B131" s="87"/>
      <c r="C131" s="87"/>
      <c r="D131" s="103"/>
      <c r="E131" s="66">
        <v>0</v>
      </c>
      <c r="F131" s="19">
        <f>E131*3</f>
        <v>0</v>
      </c>
      <c r="G131" s="65">
        <f t="shared" si="8"/>
        <v>0</v>
      </c>
      <c r="H131" s="65">
        <f t="shared" si="8"/>
        <v>0</v>
      </c>
    </row>
    <row r="132" spans="1:8" ht="27.75" customHeight="1">
      <c r="A132" s="87" t="s">
        <v>266</v>
      </c>
      <c r="B132" s="87"/>
      <c r="C132" s="87"/>
      <c r="D132" s="103"/>
      <c r="E132" s="66">
        <v>0</v>
      </c>
      <c r="F132" s="19">
        <f>E132*2</f>
        <v>0</v>
      </c>
      <c r="G132" s="65">
        <f t="shared" si="8"/>
        <v>0</v>
      </c>
      <c r="H132" s="65">
        <f t="shared" si="8"/>
        <v>0</v>
      </c>
    </row>
    <row r="133" spans="1:8" ht="27" customHeight="1">
      <c r="A133" s="87" t="s">
        <v>267</v>
      </c>
      <c r="B133" s="87"/>
      <c r="C133" s="87"/>
      <c r="D133" s="103"/>
      <c r="E133" s="66">
        <v>0</v>
      </c>
      <c r="F133" s="19">
        <f>E133*5</f>
        <v>0</v>
      </c>
      <c r="G133" s="65">
        <f t="shared" si="8"/>
        <v>0</v>
      </c>
      <c r="H133" s="65">
        <f t="shared" si="8"/>
        <v>0</v>
      </c>
    </row>
    <row r="134" spans="1:8" ht="25.5" customHeight="1">
      <c r="A134" s="87" t="s">
        <v>268</v>
      </c>
      <c r="B134" s="87"/>
      <c r="C134" s="87"/>
      <c r="D134" s="103"/>
      <c r="E134" s="66">
        <v>0</v>
      </c>
      <c r="F134" s="19">
        <f>E134*3</f>
        <v>0</v>
      </c>
      <c r="G134" s="65">
        <f t="shared" si="8"/>
        <v>0</v>
      </c>
      <c r="H134" s="65">
        <f t="shared" si="8"/>
        <v>0</v>
      </c>
    </row>
    <row r="135" spans="1:8" ht="18.75" customHeight="1">
      <c r="A135" s="87" t="s">
        <v>269</v>
      </c>
      <c r="B135" s="87"/>
      <c r="C135" s="87"/>
      <c r="D135" s="103"/>
      <c r="E135" s="66">
        <v>0</v>
      </c>
      <c r="F135" s="19">
        <f>E135*5</f>
        <v>0</v>
      </c>
      <c r="G135" s="65">
        <f t="shared" si="8"/>
        <v>0</v>
      </c>
      <c r="H135" s="65">
        <f t="shared" si="8"/>
        <v>0</v>
      </c>
    </row>
    <row r="136" spans="1:8" ht="18" customHeight="1">
      <c r="A136" s="87" t="s">
        <v>270</v>
      </c>
      <c r="B136" s="87"/>
      <c r="C136" s="87"/>
      <c r="D136" s="103"/>
      <c r="E136" s="66">
        <v>0</v>
      </c>
      <c r="F136" s="19">
        <f>E136*3</f>
        <v>0</v>
      </c>
      <c r="G136" s="65">
        <f aca="true" t="shared" si="9" ref="G136:H139">F136</f>
        <v>0</v>
      </c>
      <c r="H136" s="65">
        <f t="shared" si="9"/>
        <v>0</v>
      </c>
    </row>
    <row r="137" spans="1:8" ht="17.25" customHeight="1">
      <c r="A137" s="87" t="s">
        <v>271</v>
      </c>
      <c r="B137" s="87"/>
      <c r="C137" s="87"/>
      <c r="D137" s="103"/>
      <c r="E137" s="66">
        <v>0</v>
      </c>
      <c r="F137" s="19">
        <f>E137*2</f>
        <v>0</v>
      </c>
      <c r="G137" s="65">
        <f t="shared" si="9"/>
        <v>0</v>
      </c>
      <c r="H137" s="65">
        <f t="shared" si="9"/>
        <v>0</v>
      </c>
    </row>
    <row r="138" spans="1:8" ht="27.75" customHeight="1">
      <c r="A138" s="116" t="s">
        <v>243</v>
      </c>
      <c r="B138" s="116"/>
      <c r="C138" s="116"/>
      <c r="D138" s="117"/>
      <c r="E138" s="66">
        <v>0</v>
      </c>
      <c r="F138" s="19">
        <f>E138*5</f>
        <v>0</v>
      </c>
      <c r="G138" s="65">
        <f t="shared" si="9"/>
        <v>0</v>
      </c>
      <c r="H138" s="65">
        <f t="shared" si="9"/>
        <v>0</v>
      </c>
    </row>
    <row r="139" spans="1:8" ht="18.75" customHeight="1">
      <c r="A139" s="116" t="s">
        <v>244</v>
      </c>
      <c r="B139" s="116"/>
      <c r="C139" s="116"/>
      <c r="D139" s="117"/>
      <c r="E139" s="66">
        <v>0</v>
      </c>
      <c r="F139" s="19">
        <f>E139*3</f>
        <v>0</v>
      </c>
      <c r="G139" s="65">
        <f t="shared" si="9"/>
        <v>0</v>
      </c>
      <c r="H139" s="65">
        <f t="shared" si="9"/>
        <v>0</v>
      </c>
    </row>
    <row r="140" spans="1:8" ht="16.5" customHeight="1">
      <c r="A140" s="87" t="s">
        <v>238</v>
      </c>
      <c r="B140" s="87"/>
      <c r="C140" s="87"/>
      <c r="D140" s="103"/>
      <c r="E140" s="66">
        <v>0</v>
      </c>
      <c r="F140" s="19">
        <f>E140*0.5</f>
        <v>0</v>
      </c>
      <c r="G140" s="65">
        <f t="shared" si="8"/>
        <v>0</v>
      </c>
      <c r="H140" s="65">
        <f t="shared" si="8"/>
        <v>0</v>
      </c>
    </row>
    <row r="141" spans="1:8" ht="16.5" customHeight="1">
      <c r="A141" s="5" t="s">
        <v>128</v>
      </c>
      <c r="B141" s="18"/>
      <c r="C141" s="18"/>
      <c r="D141" s="29"/>
      <c r="E141" s="30"/>
      <c r="F141" s="20">
        <f>SUM(F126:F140)</f>
        <v>0</v>
      </c>
      <c r="G141" s="20">
        <f>SUM(G126:G140)</f>
        <v>0</v>
      </c>
      <c r="H141" s="20">
        <f>SUM(H126:H140)</f>
        <v>0</v>
      </c>
    </row>
    <row r="142" spans="1:8" ht="16.5" customHeight="1">
      <c r="A142" s="157" t="s">
        <v>232</v>
      </c>
      <c r="B142" s="105"/>
      <c r="C142" s="105"/>
      <c r="D142" s="105"/>
      <c r="E142" s="105"/>
      <c r="F142" s="105"/>
      <c r="G142" s="105"/>
      <c r="H142" s="105"/>
    </row>
    <row r="143" spans="1:8" ht="13.5" customHeight="1">
      <c r="A143" s="105"/>
      <c r="B143" s="105"/>
      <c r="C143" s="105"/>
      <c r="D143" s="105"/>
      <c r="E143" s="105"/>
      <c r="F143" s="105"/>
      <c r="G143" s="105"/>
      <c r="H143" s="105"/>
    </row>
    <row r="144" spans="1:8" ht="21.75" customHeight="1">
      <c r="A144" s="112" t="s">
        <v>233</v>
      </c>
      <c r="B144" s="112"/>
      <c r="C144" s="112"/>
      <c r="D144" s="112"/>
      <c r="E144" s="113"/>
      <c r="F144" s="19" t="s">
        <v>47</v>
      </c>
      <c r="G144" s="19" t="s">
        <v>47</v>
      </c>
      <c r="H144" s="66"/>
    </row>
    <row r="145" ht="16.5" customHeight="1">
      <c r="A145" s="2"/>
    </row>
    <row r="146" spans="1:8" ht="16.5" customHeight="1">
      <c r="A146" s="106" t="s">
        <v>45</v>
      </c>
      <c r="B146" s="106"/>
      <c r="C146" s="106"/>
      <c r="D146" s="106"/>
      <c r="E146" s="106"/>
      <c r="F146" s="106"/>
      <c r="G146" s="106"/>
      <c r="H146" s="106"/>
    </row>
    <row r="147" ht="16.5" customHeight="1" thickBot="1">
      <c r="A147" s="17"/>
    </row>
    <row r="148" spans="1:8" ht="16.5" customHeight="1" thickBot="1">
      <c r="A148" s="107" t="s">
        <v>159</v>
      </c>
      <c r="B148" s="108"/>
      <c r="C148" s="108"/>
      <c r="D148" s="108"/>
      <c r="E148" s="108"/>
      <c r="F148" s="108"/>
      <c r="G148" s="108"/>
      <c r="H148" s="31">
        <f>H61</f>
        <v>0</v>
      </c>
    </row>
    <row r="149" spans="1:8" ht="16.5" customHeight="1" thickBot="1">
      <c r="A149" s="107" t="s">
        <v>46</v>
      </c>
      <c r="B149" s="108"/>
      <c r="C149" s="108"/>
      <c r="D149" s="108"/>
      <c r="E149" s="108"/>
      <c r="F149" s="108"/>
      <c r="G149" s="108"/>
      <c r="H149" s="31">
        <f>H68+H74+H79+H90+H106+H114+H123+H141+H144</f>
        <v>0</v>
      </c>
    </row>
    <row r="150" spans="1:8" ht="16.5" customHeight="1" thickBot="1">
      <c r="A150" s="107" t="s">
        <v>102</v>
      </c>
      <c r="B150" s="108"/>
      <c r="C150" s="108"/>
      <c r="D150" s="108"/>
      <c r="E150" s="108"/>
      <c r="F150" s="108"/>
      <c r="G150" s="109"/>
      <c r="H150" s="32">
        <f>SUM(H148:H149)</f>
        <v>0</v>
      </c>
    </row>
    <row r="151" spans="1:8" ht="16.5" customHeight="1" thickBot="1">
      <c r="A151" s="107" t="s">
        <v>160</v>
      </c>
      <c r="B151" s="108"/>
      <c r="C151" s="108"/>
      <c r="D151" s="108"/>
      <c r="E151" s="108"/>
      <c r="F151" s="108"/>
      <c r="G151" s="108"/>
      <c r="H151" s="81"/>
    </row>
    <row r="152" spans="1:8" ht="16.5" customHeight="1">
      <c r="A152" s="83" t="s">
        <v>287</v>
      </c>
      <c r="B152" s="83"/>
      <c r="C152" s="83"/>
      <c r="D152" s="83"/>
      <c r="E152" s="83"/>
      <c r="F152" s="83"/>
      <c r="G152" s="83"/>
      <c r="H152" s="34"/>
    </row>
    <row r="153" spans="1:8" ht="15.75" customHeight="1">
      <c r="A153" s="51" t="s">
        <v>189</v>
      </c>
      <c r="B153" s="50"/>
      <c r="C153" s="50"/>
      <c r="D153" s="50"/>
      <c r="E153" s="50"/>
      <c r="F153" s="50"/>
      <c r="G153" s="50"/>
      <c r="H153" s="50"/>
    </row>
    <row r="154" spans="1:8" ht="16.5" customHeight="1">
      <c r="A154" s="51" t="s">
        <v>216</v>
      </c>
      <c r="B154" s="50"/>
      <c r="C154" s="50"/>
      <c r="D154" s="50"/>
      <c r="E154" s="50"/>
      <c r="F154" s="50"/>
      <c r="G154" s="50"/>
      <c r="H154" s="50"/>
    </row>
    <row r="155" spans="1:8" ht="16.5" customHeight="1">
      <c r="A155" s="33"/>
      <c r="B155" s="33"/>
      <c r="C155" s="33"/>
      <c r="D155" s="33"/>
      <c r="E155" s="33"/>
      <c r="F155" s="33"/>
      <c r="G155" s="33"/>
      <c r="H155" s="34"/>
    </row>
    <row r="156" spans="1:8" ht="16.5" customHeight="1">
      <c r="A156" s="33"/>
      <c r="B156" s="33"/>
      <c r="C156" s="33"/>
      <c r="D156" s="33"/>
      <c r="E156" s="33"/>
      <c r="F156" s="33"/>
      <c r="G156" s="33"/>
      <c r="H156" s="34"/>
    </row>
    <row r="157" spans="1:8" ht="16.5" customHeight="1">
      <c r="A157" s="33"/>
      <c r="B157" s="33"/>
      <c r="C157" s="33"/>
      <c r="D157" s="33"/>
      <c r="E157" s="33"/>
      <c r="F157" s="33"/>
      <c r="G157" s="33"/>
      <c r="H157" s="34"/>
    </row>
    <row r="158" spans="1:8" ht="16.5" customHeight="1">
      <c r="A158" s="33"/>
      <c r="B158" s="33"/>
      <c r="C158" s="33"/>
      <c r="D158" s="33"/>
      <c r="E158" s="33"/>
      <c r="F158" s="33"/>
      <c r="G158" s="33"/>
      <c r="H158" s="34"/>
    </row>
    <row r="159" spans="1:8" ht="16.5" customHeight="1">
      <c r="A159" s="33"/>
      <c r="B159" s="33"/>
      <c r="C159" s="33"/>
      <c r="D159" s="33"/>
      <c r="E159" s="33"/>
      <c r="F159" s="33"/>
      <c r="G159" s="33"/>
      <c r="H159" s="34"/>
    </row>
    <row r="160" spans="1:8" ht="16.5" customHeight="1">
      <c r="A160" s="33"/>
      <c r="B160" s="33"/>
      <c r="C160" s="33"/>
      <c r="D160" s="33"/>
      <c r="E160" s="33"/>
      <c r="F160" s="33"/>
      <c r="G160" s="33"/>
      <c r="H160" s="34"/>
    </row>
    <row r="161" spans="1:8" ht="16.5" customHeight="1">
      <c r="A161" s="33"/>
      <c r="B161" s="33"/>
      <c r="C161" s="33"/>
      <c r="D161" s="33"/>
      <c r="E161" s="33"/>
      <c r="F161" s="33"/>
      <c r="G161" s="33"/>
      <c r="H161" s="34"/>
    </row>
    <row r="162" spans="1:8" ht="16.5" customHeight="1">
      <c r="A162" s="33"/>
      <c r="B162" s="33"/>
      <c r="C162" s="33"/>
      <c r="D162" s="33"/>
      <c r="E162" s="33"/>
      <c r="F162" s="33"/>
      <c r="G162" s="33"/>
      <c r="H162" s="34"/>
    </row>
    <row r="163" spans="1:8" ht="16.5" customHeight="1">
      <c r="A163" s="33"/>
      <c r="B163" s="33"/>
      <c r="C163" s="33"/>
      <c r="D163" s="33"/>
      <c r="E163" s="33"/>
      <c r="F163" s="33"/>
      <c r="G163" s="33"/>
      <c r="H163" s="34"/>
    </row>
    <row r="164" spans="1:8" ht="16.5" customHeight="1">
      <c r="A164" s="33"/>
      <c r="B164" s="33"/>
      <c r="C164" s="33"/>
      <c r="D164" s="33"/>
      <c r="E164" s="33"/>
      <c r="F164" s="33"/>
      <c r="G164" s="33"/>
      <c r="H164" s="34"/>
    </row>
    <row r="165" spans="1:8" ht="16.5" customHeight="1">
      <c r="A165" s="33"/>
      <c r="B165" s="33"/>
      <c r="C165" s="33"/>
      <c r="D165" s="33"/>
      <c r="E165" s="33"/>
      <c r="F165" s="33"/>
      <c r="G165" s="33"/>
      <c r="H165" s="34"/>
    </row>
    <row r="166" spans="1:8" ht="16.5" customHeight="1">
      <c r="A166" s="33"/>
      <c r="B166" s="33"/>
      <c r="C166" s="33"/>
      <c r="D166" s="33"/>
      <c r="E166" s="33"/>
      <c r="F166" s="33"/>
      <c r="G166" s="33"/>
      <c r="H166" s="34"/>
    </row>
    <row r="167" spans="1:8" ht="16.5" customHeight="1">
      <c r="A167" s="33"/>
      <c r="B167" s="33"/>
      <c r="C167" s="33"/>
      <c r="D167" s="33"/>
      <c r="E167" s="33"/>
      <c r="F167" s="33"/>
      <c r="G167" s="33"/>
      <c r="H167" s="34"/>
    </row>
    <row r="168" spans="1:8" ht="15.75">
      <c r="A168" s="10" t="s">
        <v>1</v>
      </c>
      <c r="B168" s="92" t="str">
        <f>C8</f>
        <v>__________</v>
      </c>
      <c r="C168" s="92"/>
      <c r="D168" s="92"/>
      <c r="E168" s="133" t="s">
        <v>228</v>
      </c>
      <c r="F168" s="111" t="s">
        <v>37</v>
      </c>
      <c r="G168" s="111"/>
      <c r="H168" s="111"/>
    </row>
    <row r="169" spans="1:8" ht="20.25" customHeight="1">
      <c r="A169" s="10" t="s">
        <v>3</v>
      </c>
      <c r="B169" s="92" t="str">
        <f>C9</f>
        <v>__________</v>
      </c>
      <c r="C169" s="92"/>
      <c r="D169" s="92"/>
      <c r="E169" s="133"/>
      <c r="F169" s="15" t="s">
        <v>34</v>
      </c>
      <c r="G169" s="15" t="s">
        <v>35</v>
      </c>
      <c r="H169" s="15" t="s">
        <v>36</v>
      </c>
    </row>
    <row r="170" spans="1:8" ht="15.75">
      <c r="A170" s="10" t="s">
        <v>165</v>
      </c>
      <c r="C170" s="3"/>
      <c r="F170" s="64" t="s">
        <v>101</v>
      </c>
      <c r="G170" s="64" t="s">
        <v>101</v>
      </c>
      <c r="H170" s="64" t="s">
        <v>101</v>
      </c>
    </row>
    <row r="171" spans="1:7" ht="15.75">
      <c r="A171" s="8" t="s">
        <v>229</v>
      </c>
      <c r="B171" s="9"/>
      <c r="C171" s="9"/>
      <c r="D171" s="9"/>
      <c r="E171" s="9"/>
      <c r="F171" s="9"/>
      <c r="G171" s="9"/>
    </row>
    <row r="172" spans="1:4" ht="15.75">
      <c r="A172" s="8"/>
      <c r="B172" s="9"/>
      <c r="C172" s="9"/>
      <c r="D172" s="9"/>
    </row>
    <row r="173" ht="18.75">
      <c r="A173" s="16" t="s">
        <v>49</v>
      </c>
    </row>
    <row r="175" ht="15.75">
      <c r="A175" s="17" t="s">
        <v>187</v>
      </c>
    </row>
    <row r="176" spans="1:8" ht="15.75" customHeight="1">
      <c r="A176" s="87" t="s">
        <v>289</v>
      </c>
      <c r="B176" s="87"/>
      <c r="C176" s="87"/>
      <c r="D176" s="103"/>
      <c r="E176" s="19" t="s">
        <v>47</v>
      </c>
      <c r="F176" s="19" t="s">
        <v>47</v>
      </c>
      <c r="G176" s="66">
        <v>0</v>
      </c>
      <c r="H176" s="80" t="s">
        <v>47</v>
      </c>
    </row>
    <row r="177" spans="1:8" ht="20.25" customHeight="1">
      <c r="A177" s="87" t="s">
        <v>290</v>
      </c>
      <c r="B177" s="87"/>
      <c r="C177" s="87"/>
      <c r="D177" s="103"/>
      <c r="E177" s="19" t="s">
        <v>47</v>
      </c>
      <c r="F177" s="19" t="s">
        <v>47</v>
      </c>
      <c r="G177" s="66">
        <v>0</v>
      </c>
      <c r="H177" s="80" t="s">
        <v>47</v>
      </c>
    </row>
    <row r="178" spans="1:8" ht="20.25" customHeight="1">
      <c r="A178" s="87" t="s">
        <v>291</v>
      </c>
      <c r="B178" s="87"/>
      <c r="C178" s="87"/>
      <c r="D178" s="103"/>
      <c r="E178" s="19" t="s">
        <v>47</v>
      </c>
      <c r="F178" s="19" t="s">
        <v>47</v>
      </c>
      <c r="G178" s="66">
        <v>0</v>
      </c>
      <c r="H178" s="80" t="s">
        <v>47</v>
      </c>
    </row>
    <row r="179" spans="1:8" ht="27" customHeight="1">
      <c r="A179" s="84" t="s">
        <v>288</v>
      </c>
      <c r="B179" s="84"/>
      <c r="C179" s="84"/>
      <c r="D179" s="84"/>
      <c r="E179" s="84"/>
      <c r="F179" s="84"/>
      <c r="G179" s="79"/>
      <c r="H179" s="20">
        <f>G176+G177+G178</f>
        <v>0</v>
      </c>
    </row>
    <row r="180" spans="1:8" ht="16.5" customHeight="1">
      <c r="A180" s="2"/>
      <c r="F180" s="21"/>
      <c r="G180" s="21"/>
      <c r="H180" s="21"/>
    </row>
    <row r="181" spans="1:8" ht="16.5" customHeight="1">
      <c r="A181" s="17" t="s">
        <v>185</v>
      </c>
      <c r="F181" s="21"/>
      <c r="G181" s="21"/>
      <c r="H181" s="21"/>
    </row>
    <row r="182" spans="1:8" ht="16.5" customHeight="1">
      <c r="A182" s="87" t="s">
        <v>50</v>
      </c>
      <c r="B182" s="87"/>
      <c r="C182" s="87"/>
      <c r="D182" s="103"/>
      <c r="E182" s="66">
        <v>0</v>
      </c>
      <c r="F182" s="19">
        <f>E182*10</f>
        <v>0</v>
      </c>
      <c r="G182" s="65">
        <f aca="true" t="shared" si="10" ref="G182:H184">F182</f>
        <v>0</v>
      </c>
      <c r="H182" s="65">
        <f t="shared" si="10"/>
        <v>0</v>
      </c>
    </row>
    <row r="183" spans="1:8" ht="16.5" customHeight="1">
      <c r="A183" s="87" t="s">
        <v>51</v>
      </c>
      <c r="B183" s="87"/>
      <c r="C183" s="87"/>
      <c r="D183" s="103"/>
      <c r="E183" s="66">
        <v>0</v>
      </c>
      <c r="F183" s="19">
        <f>E183*5</f>
        <v>0</v>
      </c>
      <c r="G183" s="65">
        <f t="shared" si="10"/>
        <v>0</v>
      </c>
      <c r="H183" s="65">
        <f t="shared" si="10"/>
        <v>0</v>
      </c>
    </row>
    <row r="184" spans="1:8" ht="24.75" customHeight="1">
      <c r="A184" s="87" t="s">
        <v>82</v>
      </c>
      <c r="B184" s="87"/>
      <c r="C184" s="87"/>
      <c r="D184" s="103"/>
      <c r="E184" s="66">
        <v>0</v>
      </c>
      <c r="F184" s="19">
        <f>E184*60</f>
        <v>0</v>
      </c>
      <c r="G184" s="65">
        <f t="shared" si="10"/>
        <v>0</v>
      </c>
      <c r="H184" s="65">
        <f t="shared" si="10"/>
        <v>0</v>
      </c>
    </row>
    <row r="185" spans="1:8" ht="16.5" customHeight="1">
      <c r="A185" s="5"/>
      <c r="F185" s="20">
        <f>SUM(F182:F184)</f>
        <v>0</v>
      </c>
      <c r="G185" s="20">
        <f>SUM(G182:G184)</f>
        <v>0</v>
      </c>
      <c r="H185" s="20">
        <f>SUM(H182:H184)</f>
        <v>0</v>
      </c>
    </row>
    <row r="186" spans="1:8" ht="16.5" customHeight="1">
      <c r="A186" s="17" t="s">
        <v>186</v>
      </c>
      <c r="F186" s="21"/>
      <c r="G186" s="21"/>
      <c r="H186" s="21"/>
    </row>
    <row r="187" spans="1:8" ht="16.5" customHeight="1">
      <c r="A187" s="17" t="s">
        <v>52</v>
      </c>
      <c r="F187" s="21"/>
      <c r="G187" s="21"/>
      <c r="H187" s="21"/>
    </row>
    <row r="188" spans="1:8" ht="16.5" customHeight="1">
      <c r="A188" s="114" t="s">
        <v>272</v>
      </c>
      <c r="B188" s="114"/>
      <c r="C188" s="114"/>
      <c r="D188" s="115"/>
      <c r="E188" s="66">
        <v>0</v>
      </c>
      <c r="F188" s="19">
        <f>E188*60</f>
        <v>0</v>
      </c>
      <c r="G188" s="65">
        <f aca="true" t="shared" si="11" ref="G188:H190">F188</f>
        <v>0</v>
      </c>
      <c r="H188" s="65">
        <f t="shared" si="11"/>
        <v>0</v>
      </c>
    </row>
    <row r="189" spans="1:8" ht="16.5" customHeight="1">
      <c r="A189" s="114" t="s">
        <v>226</v>
      </c>
      <c r="B189" s="114"/>
      <c r="C189" s="114"/>
      <c r="D189" s="115"/>
      <c r="E189" s="66">
        <v>0</v>
      </c>
      <c r="F189" s="19">
        <f>E189*15</f>
        <v>0</v>
      </c>
      <c r="G189" s="65">
        <f t="shared" si="11"/>
        <v>0</v>
      </c>
      <c r="H189" s="65">
        <f t="shared" si="11"/>
        <v>0</v>
      </c>
    </row>
    <row r="190" spans="1:8" ht="16.5" customHeight="1">
      <c r="A190" s="114" t="s">
        <v>273</v>
      </c>
      <c r="B190" s="114"/>
      <c r="C190" s="114"/>
      <c r="D190" s="115"/>
      <c r="E190" s="66">
        <v>0</v>
      </c>
      <c r="F190" s="19">
        <f>E190*15</f>
        <v>0</v>
      </c>
      <c r="G190" s="65">
        <f t="shared" si="11"/>
        <v>0</v>
      </c>
      <c r="H190" s="65">
        <f t="shared" si="11"/>
        <v>0</v>
      </c>
    </row>
    <row r="191" spans="6:8" ht="15.75">
      <c r="F191" s="20">
        <f>SUM(F188:F190)</f>
        <v>0</v>
      </c>
      <c r="G191" s="20">
        <f>SUM(G188:G190)</f>
        <v>0</v>
      </c>
      <c r="H191" s="20">
        <f>SUM(H188:H190)</f>
        <v>0</v>
      </c>
    </row>
    <row r="192" spans="1:8" ht="16.5" customHeight="1">
      <c r="A192" s="17" t="s">
        <v>53</v>
      </c>
      <c r="F192" s="21"/>
      <c r="G192" s="21"/>
      <c r="H192" s="21"/>
    </row>
    <row r="193" spans="1:8" ht="16.5" customHeight="1">
      <c r="A193" s="114" t="s">
        <v>225</v>
      </c>
      <c r="B193" s="114"/>
      <c r="C193" s="114"/>
      <c r="D193" s="115"/>
      <c r="E193" s="66">
        <v>0</v>
      </c>
      <c r="F193" s="19">
        <f>E193*90</f>
        <v>0</v>
      </c>
      <c r="G193" s="65">
        <f aca="true" t="shared" si="12" ref="G193:H196">F193</f>
        <v>0</v>
      </c>
      <c r="H193" s="65">
        <f t="shared" si="12"/>
        <v>0</v>
      </c>
    </row>
    <row r="194" spans="1:8" ht="16.5" customHeight="1">
      <c r="A194" s="114" t="s">
        <v>226</v>
      </c>
      <c r="B194" s="114"/>
      <c r="C194" s="114"/>
      <c r="D194" s="115"/>
      <c r="E194" s="66">
        <v>0</v>
      </c>
      <c r="F194" s="19">
        <f>E194*15</f>
        <v>0</v>
      </c>
      <c r="G194" s="65">
        <f t="shared" si="12"/>
        <v>0</v>
      </c>
      <c r="H194" s="65">
        <f t="shared" si="12"/>
        <v>0</v>
      </c>
    </row>
    <row r="195" spans="1:8" ht="16.5" customHeight="1">
      <c r="A195" s="114" t="s">
        <v>274</v>
      </c>
      <c r="B195" s="114"/>
      <c r="C195" s="114"/>
      <c r="D195" s="115"/>
      <c r="E195" s="66">
        <v>0</v>
      </c>
      <c r="F195" s="19">
        <f>E195*15</f>
        <v>0</v>
      </c>
      <c r="G195" s="65">
        <f t="shared" si="12"/>
        <v>0</v>
      </c>
      <c r="H195" s="65">
        <f t="shared" si="12"/>
        <v>0</v>
      </c>
    </row>
    <row r="196" spans="1:8" ht="16.5" customHeight="1">
      <c r="A196" s="114" t="s">
        <v>227</v>
      </c>
      <c r="B196" s="114"/>
      <c r="C196" s="114"/>
      <c r="D196" s="115"/>
      <c r="E196" s="66">
        <v>0</v>
      </c>
      <c r="F196" s="19">
        <f>E196*10</f>
        <v>0</v>
      </c>
      <c r="G196" s="65">
        <f t="shared" si="12"/>
        <v>0</v>
      </c>
      <c r="H196" s="65">
        <f t="shared" si="12"/>
        <v>0</v>
      </c>
    </row>
    <row r="197" spans="1:8" ht="16.5" customHeight="1">
      <c r="A197" s="18"/>
      <c r="B197" s="18"/>
      <c r="C197" s="18"/>
      <c r="D197" s="29"/>
      <c r="E197" s="35"/>
      <c r="F197" s="20">
        <f>SUM(F193:F196)</f>
        <v>0</v>
      </c>
      <c r="G197" s="20">
        <f>SUM(G193:G196)</f>
        <v>0</v>
      </c>
      <c r="H197" s="20">
        <f>SUM(H193:H196)</f>
        <v>0</v>
      </c>
    </row>
    <row r="198" spans="1:8" ht="16.5" customHeight="1">
      <c r="A198" s="17" t="s">
        <v>83</v>
      </c>
      <c r="F198" s="21"/>
      <c r="G198" s="21"/>
      <c r="H198" s="21"/>
    </row>
    <row r="199" spans="1:8" ht="26.25" customHeight="1">
      <c r="A199" s="87" t="s">
        <v>275</v>
      </c>
      <c r="B199" s="87"/>
      <c r="C199" s="87"/>
      <c r="D199" s="103"/>
      <c r="E199" s="66">
        <v>0</v>
      </c>
      <c r="F199" s="19">
        <f>E199*15</f>
        <v>0</v>
      </c>
      <c r="G199" s="65">
        <f aca="true" t="shared" si="13" ref="G199:H201">F199</f>
        <v>0</v>
      </c>
      <c r="H199" s="65">
        <f t="shared" si="13"/>
        <v>0</v>
      </c>
    </row>
    <row r="200" spans="1:8" ht="26.25" customHeight="1">
      <c r="A200" s="87" t="s">
        <v>234</v>
      </c>
      <c r="B200" s="87"/>
      <c r="C200" s="87"/>
      <c r="D200" s="103"/>
      <c r="E200" s="66">
        <v>0</v>
      </c>
      <c r="F200" s="19">
        <f>E200*10</f>
        <v>0</v>
      </c>
      <c r="G200" s="65">
        <f t="shared" si="13"/>
        <v>0</v>
      </c>
      <c r="H200" s="65">
        <f t="shared" si="13"/>
        <v>0</v>
      </c>
    </row>
    <row r="201" spans="1:8" ht="27" customHeight="1">
      <c r="A201" s="87" t="s">
        <v>235</v>
      </c>
      <c r="B201" s="87"/>
      <c r="C201" s="87"/>
      <c r="D201" s="103"/>
      <c r="E201" s="66">
        <v>0</v>
      </c>
      <c r="F201" s="19">
        <f>E201*10</f>
        <v>0</v>
      </c>
      <c r="G201" s="65">
        <f t="shared" si="13"/>
        <v>0</v>
      </c>
      <c r="H201" s="65">
        <f t="shared" si="13"/>
        <v>0</v>
      </c>
    </row>
    <row r="202" spans="1:8" ht="16.5" customHeight="1">
      <c r="A202" s="18"/>
      <c r="B202" s="18"/>
      <c r="C202" s="18"/>
      <c r="D202" s="29"/>
      <c r="E202" s="35"/>
      <c r="F202" s="20">
        <f>SUM(F199:F201)</f>
        <v>0</v>
      </c>
      <c r="G202" s="20">
        <f>SUM(G199:G201)</f>
        <v>0</v>
      </c>
      <c r="H202" s="20">
        <f>SUM(H199:H201)</f>
        <v>0</v>
      </c>
    </row>
    <row r="203" spans="1:8" ht="16.5" customHeight="1">
      <c r="A203" s="18"/>
      <c r="B203" s="18"/>
      <c r="C203" s="18"/>
      <c r="D203" s="29"/>
      <c r="E203" s="35"/>
      <c r="F203" s="36"/>
      <c r="G203" s="36"/>
      <c r="H203" s="36"/>
    </row>
    <row r="204" spans="1:8" ht="34.5" customHeight="1">
      <c r="A204" s="155" t="s">
        <v>236</v>
      </c>
      <c r="B204" s="155"/>
      <c r="C204" s="155"/>
      <c r="D204" s="156"/>
      <c r="E204" s="19" t="s">
        <v>47</v>
      </c>
      <c r="F204" s="19" t="s">
        <v>47</v>
      </c>
      <c r="G204" s="19" t="s">
        <v>47</v>
      </c>
      <c r="H204" s="68"/>
    </row>
    <row r="205" ht="7.5" customHeight="1">
      <c r="A205" s="2"/>
    </row>
    <row r="206" spans="1:8" ht="16.5" customHeight="1">
      <c r="A206" s="106" t="s">
        <v>54</v>
      </c>
      <c r="B206" s="106"/>
      <c r="C206" s="106"/>
      <c r="D206" s="106"/>
      <c r="E206" s="106"/>
      <c r="F206" s="106"/>
      <c r="G206" s="106"/>
      <c r="H206" s="106"/>
    </row>
    <row r="207" ht="9.75" customHeight="1" thickBot="1">
      <c r="A207" s="17"/>
    </row>
    <row r="208" spans="1:8" ht="16.5" customHeight="1" thickBot="1">
      <c r="A208" s="107" t="s">
        <v>55</v>
      </c>
      <c r="B208" s="108"/>
      <c r="C208" s="108"/>
      <c r="D208" s="108"/>
      <c r="E208" s="108"/>
      <c r="F208" s="108"/>
      <c r="G208" s="109"/>
      <c r="H208" s="31">
        <f>H179</f>
        <v>0</v>
      </c>
    </row>
    <row r="209" spans="1:8" ht="16.5" customHeight="1" thickBot="1">
      <c r="A209" s="107" t="s">
        <v>46</v>
      </c>
      <c r="B209" s="108"/>
      <c r="C209" s="108"/>
      <c r="D209" s="108"/>
      <c r="E209" s="108"/>
      <c r="F209" s="108"/>
      <c r="G209" s="108"/>
      <c r="H209" s="31">
        <f>H185+H191+H197+H202+H204</f>
        <v>0</v>
      </c>
    </row>
    <row r="210" spans="1:8" ht="16.5" customHeight="1" thickBot="1">
      <c r="A210" s="107" t="s">
        <v>103</v>
      </c>
      <c r="B210" s="108"/>
      <c r="C210" s="108"/>
      <c r="D210" s="108"/>
      <c r="E210" s="108"/>
      <c r="F210" s="108"/>
      <c r="G210" s="108"/>
      <c r="H210" s="32">
        <f>SUM(H208:H209)</f>
        <v>0</v>
      </c>
    </row>
    <row r="211" spans="1:8" ht="16.5" customHeight="1" thickBot="1">
      <c r="A211" s="107" t="s">
        <v>160</v>
      </c>
      <c r="B211" s="108"/>
      <c r="C211" s="108"/>
      <c r="D211" s="108"/>
      <c r="E211" s="108"/>
      <c r="F211" s="108"/>
      <c r="G211" s="108"/>
      <c r="H211" s="81"/>
    </row>
    <row r="212" spans="1:8" ht="12" customHeight="1">
      <c r="A212" s="83" t="s">
        <v>287</v>
      </c>
      <c r="B212" s="83"/>
      <c r="C212" s="83"/>
      <c r="D212" s="83"/>
      <c r="E212" s="83"/>
      <c r="F212" s="83"/>
      <c r="G212" s="83"/>
      <c r="H212" s="34"/>
    </row>
    <row r="213" spans="1:8" ht="15.75">
      <c r="A213" s="10" t="s">
        <v>1</v>
      </c>
      <c r="B213" s="92" t="str">
        <f>C8</f>
        <v>__________</v>
      </c>
      <c r="C213" s="92"/>
      <c r="D213" s="92"/>
      <c r="E213" s="133" t="s">
        <v>230</v>
      </c>
      <c r="F213" s="111" t="s">
        <v>37</v>
      </c>
      <c r="G213" s="111"/>
      <c r="H213" s="111"/>
    </row>
    <row r="214" spans="1:8" ht="20.25" customHeight="1">
      <c r="A214" s="10" t="s">
        <v>3</v>
      </c>
      <c r="B214" s="92" t="str">
        <f>C9</f>
        <v>__________</v>
      </c>
      <c r="C214" s="92"/>
      <c r="D214" s="92"/>
      <c r="E214" s="133"/>
      <c r="F214" s="15" t="s">
        <v>34</v>
      </c>
      <c r="G214" s="15" t="s">
        <v>35</v>
      </c>
      <c r="H214" s="15" t="s">
        <v>36</v>
      </c>
    </row>
    <row r="215" spans="1:8" ht="15.75">
      <c r="A215" s="10" t="s">
        <v>165</v>
      </c>
      <c r="C215" s="3"/>
      <c r="F215" s="64" t="s">
        <v>101</v>
      </c>
      <c r="G215" s="64" t="s">
        <v>101</v>
      </c>
      <c r="H215" s="64" t="s">
        <v>101</v>
      </c>
    </row>
    <row r="216" spans="1:4" ht="15.75" customHeight="1">
      <c r="A216" s="5" t="s">
        <v>231</v>
      </c>
      <c r="B216" s="13"/>
      <c r="C216" s="13"/>
      <c r="D216" s="13"/>
    </row>
    <row r="217" spans="1:8" ht="15.75" customHeight="1">
      <c r="A217" s="157" t="s">
        <v>232</v>
      </c>
      <c r="B217" s="105"/>
      <c r="C217" s="105"/>
      <c r="D217" s="105"/>
      <c r="E217" s="105"/>
      <c r="F217" s="105"/>
      <c r="G217" s="105"/>
      <c r="H217" s="105"/>
    </row>
    <row r="218" spans="1:8" ht="15.75">
      <c r="A218" s="105"/>
      <c r="B218" s="105"/>
      <c r="C218" s="105"/>
      <c r="D218" s="105"/>
      <c r="E218" s="105"/>
      <c r="F218" s="105"/>
      <c r="G218" s="105"/>
      <c r="H218" s="105"/>
    </row>
    <row r="219" spans="1:8" ht="15.75">
      <c r="A219" s="74"/>
      <c r="B219" s="74"/>
      <c r="C219" s="74"/>
      <c r="D219" s="74"/>
      <c r="E219" s="74"/>
      <c r="F219" s="74"/>
      <c r="G219" s="74"/>
      <c r="H219" s="74"/>
    </row>
    <row r="220" ht="18.75" customHeight="1">
      <c r="A220" s="16" t="s">
        <v>129</v>
      </c>
    </row>
    <row r="221" ht="15.75" customHeight="1"/>
    <row r="222" spans="1:4" ht="15.75">
      <c r="A222" s="17" t="s">
        <v>125</v>
      </c>
      <c r="D222" s="37"/>
    </row>
    <row r="223" spans="1:8" ht="16.5" customHeight="1">
      <c r="A223" s="87" t="s">
        <v>56</v>
      </c>
      <c r="B223" s="87"/>
      <c r="C223" s="87"/>
      <c r="D223" s="103"/>
      <c r="E223" s="66">
        <v>0</v>
      </c>
      <c r="F223" s="19">
        <f>E223*15</f>
        <v>0</v>
      </c>
      <c r="G223" s="65">
        <f aca="true" t="shared" si="14" ref="G223:H233">F223</f>
        <v>0</v>
      </c>
      <c r="H223" s="65">
        <f t="shared" si="14"/>
        <v>0</v>
      </c>
    </row>
    <row r="224" spans="1:8" ht="16.5" customHeight="1">
      <c r="A224" s="87" t="s">
        <v>86</v>
      </c>
      <c r="B224" s="87"/>
      <c r="C224" s="87"/>
      <c r="D224" s="103"/>
      <c r="E224" s="66">
        <v>0</v>
      </c>
      <c r="F224" s="19">
        <f>E224*15</f>
        <v>0</v>
      </c>
      <c r="G224" s="65">
        <f t="shared" si="14"/>
        <v>0</v>
      </c>
      <c r="H224" s="65">
        <f t="shared" si="14"/>
        <v>0</v>
      </c>
    </row>
    <row r="225" spans="1:8" ht="16.5" customHeight="1">
      <c r="A225" s="87" t="s">
        <v>84</v>
      </c>
      <c r="B225" s="87"/>
      <c r="C225" s="87"/>
      <c r="D225" s="103"/>
      <c r="E225" s="66">
        <v>0</v>
      </c>
      <c r="F225" s="19">
        <f>E225*30</f>
        <v>0</v>
      </c>
      <c r="G225" s="65">
        <f t="shared" si="14"/>
        <v>0</v>
      </c>
      <c r="H225" s="65">
        <f t="shared" si="14"/>
        <v>0</v>
      </c>
    </row>
    <row r="226" spans="1:8" ht="16.5" customHeight="1">
      <c r="A226" s="87" t="s">
        <v>85</v>
      </c>
      <c r="B226" s="87"/>
      <c r="C226" s="87"/>
      <c r="D226" s="103"/>
      <c r="E226" s="66">
        <v>0</v>
      </c>
      <c r="F226" s="19">
        <f>E226*15</f>
        <v>0</v>
      </c>
      <c r="G226" s="65">
        <f t="shared" si="14"/>
        <v>0</v>
      </c>
      <c r="H226" s="65">
        <f t="shared" si="14"/>
        <v>0</v>
      </c>
    </row>
    <row r="227" spans="1:8" ht="16.5" customHeight="1">
      <c r="A227" s="87" t="s">
        <v>178</v>
      </c>
      <c r="B227" s="87"/>
      <c r="C227" s="87"/>
      <c r="D227" s="103"/>
      <c r="E227" s="66">
        <v>0</v>
      </c>
      <c r="F227" s="19">
        <f>E227*10</f>
        <v>0</v>
      </c>
      <c r="G227" s="65">
        <f t="shared" si="14"/>
        <v>0</v>
      </c>
      <c r="H227" s="65">
        <f t="shared" si="14"/>
        <v>0</v>
      </c>
    </row>
    <row r="228" spans="1:8" ht="16.5" customHeight="1">
      <c r="A228" s="87" t="s">
        <v>87</v>
      </c>
      <c r="B228" s="87"/>
      <c r="C228" s="87"/>
      <c r="D228" s="103"/>
      <c r="E228" s="66">
        <v>0</v>
      </c>
      <c r="F228" s="19">
        <f>E228*15</f>
        <v>0</v>
      </c>
      <c r="G228" s="65">
        <f t="shared" si="14"/>
        <v>0</v>
      </c>
      <c r="H228" s="65">
        <f t="shared" si="14"/>
        <v>0</v>
      </c>
    </row>
    <row r="229" spans="1:8" ht="16.5" customHeight="1">
      <c r="A229" s="87" t="s">
        <v>213</v>
      </c>
      <c r="B229" s="88"/>
      <c r="C229" s="88"/>
      <c r="D229" s="89"/>
      <c r="E229" s="66">
        <v>0</v>
      </c>
      <c r="F229" s="19">
        <f>E229*15</f>
        <v>0</v>
      </c>
      <c r="G229" s="65">
        <f t="shared" si="14"/>
        <v>0</v>
      </c>
      <c r="H229" s="65">
        <f t="shared" si="14"/>
        <v>0</v>
      </c>
    </row>
    <row r="230" spans="1:8" ht="16.5" customHeight="1">
      <c r="A230" s="87" t="s">
        <v>208</v>
      </c>
      <c r="B230" s="87"/>
      <c r="C230" s="87"/>
      <c r="D230" s="103"/>
      <c r="E230" s="66">
        <v>0</v>
      </c>
      <c r="F230" s="19">
        <f>E230*5</f>
        <v>0</v>
      </c>
      <c r="G230" s="65">
        <f t="shared" si="14"/>
        <v>0</v>
      </c>
      <c r="H230" s="65">
        <f t="shared" si="14"/>
        <v>0</v>
      </c>
    </row>
    <row r="231" spans="1:8" ht="16.5" customHeight="1">
      <c r="A231" s="87" t="s">
        <v>209</v>
      </c>
      <c r="B231" s="87"/>
      <c r="C231" s="87"/>
      <c r="D231" s="103"/>
      <c r="E231" s="66">
        <v>0</v>
      </c>
      <c r="F231" s="19">
        <f>E231*5</f>
        <v>0</v>
      </c>
      <c r="G231" s="65">
        <f t="shared" si="14"/>
        <v>0</v>
      </c>
      <c r="H231" s="65">
        <f t="shared" si="14"/>
        <v>0</v>
      </c>
    </row>
    <row r="232" spans="1:8" ht="39.75" customHeight="1">
      <c r="A232" s="87" t="s">
        <v>210</v>
      </c>
      <c r="B232" s="87"/>
      <c r="C232" s="87"/>
      <c r="D232" s="103"/>
      <c r="E232" s="66">
        <v>0</v>
      </c>
      <c r="F232" s="19">
        <f>E232*15</f>
        <v>0</v>
      </c>
      <c r="G232" s="65">
        <f t="shared" si="14"/>
        <v>0</v>
      </c>
      <c r="H232" s="65">
        <f t="shared" si="14"/>
        <v>0</v>
      </c>
    </row>
    <row r="233" spans="1:8" ht="18" customHeight="1">
      <c r="A233" s="87" t="s">
        <v>211</v>
      </c>
      <c r="B233" s="87"/>
      <c r="C233" s="87"/>
      <c r="D233" s="103"/>
      <c r="E233" s="66">
        <v>0</v>
      </c>
      <c r="F233" s="19">
        <f>E233*5</f>
        <v>0</v>
      </c>
      <c r="G233" s="65">
        <f t="shared" si="14"/>
        <v>0</v>
      </c>
      <c r="H233" s="65">
        <f t="shared" si="14"/>
        <v>0</v>
      </c>
    </row>
    <row r="234" spans="6:8" ht="15.75">
      <c r="F234" s="26">
        <f>SUM(F223:F233)</f>
        <v>0</v>
      </c>
      <c r="G234" s="26">
        <f>SUM(G223:G233)</f>
        <v>0</v>
      </c>
      <c r="H234" s="26">
        <f>SUM(H223:H233)</f>
        <v>0</v>
      </c>
    </row>
    <row r="236" spans="1:4" ht="15.75">
      <c r="A236" s="17" t="s">
        <v>90</v>
      </c>
      <c r="D236" s="37"/>
    </row>
    <row r="237" spans="1:8" ht="15.75" customHeight="1">
      <c r="A237" s="87" t="s">
        <v>91</v>
      </c>
      <c r="B237" s="87"/>
      <c r="C237" s="87"/>
      <c r="D237" s="87"/>
      <c r="E237" s="67">
        <v>0</v>
      </c>
      <c r="F237" s="19" t="s">
        <v>93</v>
      </c>
      <c r="G237" s="19" t="s">
        <v>93</v>
      </c>
      <c r="H237" s="66">
        <f>E237*150</f>
        <v>0</v>
      </c>
    </row>
    <row r="238" spans="1:8" ht="15.75" customHeight="1">
      <c r="A238" s="87" t="s">
        <v>92</v>
      </c>
      <c r="B238" s="87"/>
      <c r="C238" s="87"/>
      <c r="D238" s="87"/>
      <c r="E238" s="67">
        <v>0</v>
      </c>
      <c r="F238" s="19" t="s">
        <v>93</v>
      </c>
      <c r="G238" s="19" t="s">
        <v>93</v>
      </c>
      <c r="H238" s="66">
        <f>E238*100</f>
        <v>0</v>
      </c>
    </row>
    <row r="239" spans="1:8" ht="23.25" customHeight="1">
      <c r="A239" s="87" t="s">
        <v>94</v>
      </c>
      <c r="B239" s="87"/>
      <c r="C239" s="87"/>
      <c r="D239" s="87"/>
      <c r="E239" s="67">
        <v>0</v>
      </c>
      <c r="F239" s="19" t="s">
        <v>93</v>
      </c>
      <c r="G239" s="19" t="s">
        <v>93</v>
      </c>
      <c r="H239" s="66">
        <f>E239*50</f>
        <v>0</v>
      </c>
    </row>
    <row r="240" spans="1:8" ht="27" customHeight="1">
      <c r="A240" s="116" t="s">
        <v>240</v>
      </c>
      <c r="B240" s="116"/>
      <c r="C240" s="116"/>
      <c r="D240" s="117"/>
      <c r="E240" s="66">
        <v>0</v>
      </c>
      <c r="F240" s="19">
        <f>E240*20</f>
        <v>0</v>
      </c>
      <c r="G240" s="65">
        <f aca="true" t="shared" si="15" ref="G240:H244">F240</f>
        <v>0</v>
      </c>
      <c r="H240" s="65">
        <f t="shared" si="15"/>
        <v>0</v>
      </c>
    </row>
    <row r="241" spans="1:8" ht="23.25" customHeight="1">
      <c r="A241" s="116" t="s">
        <v>239</v>
      </c>
      <c r="B241" s="116"/>
      <c r="C241" s="116"/>
      <c r="D241" s="117"/>
      <c r="E241" s="66">
        <v>0</v>
      </c>
      <c r="F241" s="19">
        <f>E241*15</f>
        <v>0</v>
      </c>
      <c r="G241" s="65">
        <f t="shared" si="15"/>
        <v>0</v>
      </c>
      <c r="H241" s="65">
        <f t="shared" si="15"/>
        <v>0</v>
      </c>
    </row>
    <row r="242" spans="1:8" ht="23.25" customHeight="1">
      <c r="A242" s="116" t="s">
        <v>241</v>
      </c>
      <c r="B242" s="116"/>
      <c r="C242" s="116"/>
      <c r="D242" s="117"/>
      <c r="E242" s="66">
        <v>0</v>
      </c>
      <c r="F242" s="19">
        <f>E242*5</f>
        <v>0</v>
      </c>
      <c r="G242" s="65">
        <f t="shared" si="15"/>
        <v>0</v>
      </c>
      <c r="H242" s="65">
        <f t="shared" si="15"/>
        <v>0</v>
      </c>
    </row>
    <row r="243" spans="1:8" ht="29.25" customHeight="1">
      <c r="A243" s="116" t="s">
        <v>242</v>
      </c>
      <c r="B243" s="116"/>
      <c r="C243" s="116"/>
      <c r="D243" s="117"/>
      <c r="E243" s="66">
        <v>0</v>
      </c>
      <c r="F243" s="19">
        <f>E243*5</f>
        <v>0</v>
      </c>
      <c r="G243" s="65">
        <f t="shared" si="15"/>
        <v>0</v>
      </c>
      <c r="H243" s="65">
        <f t="shared" si="15"/>
        <v>0</v>
      </c>
    </row>
    <row r="244" spans="1:8" ht="53.25" customHeight="1">
      <c r="A244" s="116" t="s">
        <v>246</v>
      </c>
      <c r="B244" s="116"/>
      <c r="C244" s="116"/>
      <c r="D244" s="117"/>
      <c r="E244" s="66">
        <v>0</v>
      </c>
      <c r="F244" s="19">
        <f>E244*3</f>
        <v>0</v>
      </c>
      <c r="G244" s="65">
        <f t="shared" si="15"/>
        <v>0</v>
      </c>
      <c r="H244" s="65">
        <f t="shared" si="15"/>
        <v>0</v>
      </c>
    </row>
    <row r="245" spans="6:8" ht="15.75">
      <c r="F245" s="26">
        <f>SUM(F237:F244)</f>
        <v>0</v>
      </c>
      <c r="G245" s="26">
        <f>SUM(G237:G244)</f>
        <v>0</v>
      </c>
      <c r="H245" s="26">
        <f>SUM(H237:H244)</f>
        <v>0</v>
      </c>
    </row>
    <row r="246" spans="6:8" ht="15.75">
      <c r="F246" s="38"/>
      <c r="G246" s="38"/>
      <c r="H246" s="38"/>
    </row>
    <row r="247" spans="1:4" ht="18" customHeight="1">
      <c r="A247" s="145" t="s">
        <v>89</v>
      </c>
      <c r="B247" s="145"/>
      <c r="C247" s="145"/>
      <c r="D247" s="145"/>
    </row>
    <row r="248" spans="1:8" ht="20.25" customHeight="1">
      <c r="A248" s="87" t="s">
        <v>88</v>
      </c>
      <c r="B248" s="87"/>
      <c r="C248" s="87"/>
      <c r="D248" s="103"/>
      <c r="E248" s="66">
        <v>0</v>
      </c>
      <c r="F248" s="19">
        <f>E248*25</f>
        <v>0</v>
      </c>
      <c r="G248" s="65">
        <f aca="true" t="shared" si="16" ref="G248:H250">F248</f>
        <v>0</v>
      </c>
      <c r="H248" s="65">
        <f t="shared" si="16"/>
        <v>0</v>
      </c>
    </row>
    <row r="249" spans="1:8" ht="28.5" customHeight="1">
      <c r="A249" s="87" t="s">
        <v>126</v>
      </c>
      <c r="B249" s="87"/>
      <c r="C249" s="87"/>
      <c r="D249" s="103"/>
      <c r="E249" s="66">
        <v>0</v>
      </c>
      <c r="F249" s="19">
        <f>E249*10</f>
        <v>0</v>
      </c>
      <c r="G249" s="65">
        <f t="shared" si="16"/>
        <v>0</v>
      </c>
      <c r="H249" s="65">
        <f t="shared" si="16"/>
        <v>0</v>
      </c>
    </row>
    <row r="250" spans="1:8" ht="18" customHeight="1">
      <c r="A250" s="87" t="s">
        <v>276</v>
      </c>
      <c r="B250" s="87"/>
      <c r="C250" s="87"/>
      <c r="D250" s="103"/>
      <c r="E250" s="66">
        <v>0</v>
      </c>
      <c r="F250" s="19">
        <f>E250*5</f>
        <v>0</v>
      </c>
      <c r="G250" s="65">
        <f t="shared" si="16"/>
        <v>0</v>
      </c>
      <c r="H250" s="65">
        <f t="shared" si="16"/>
        <v>0</v>
      </c>
    </row>
    <row r="251" spans="6:8" ht="15.75">
      <c r="F251" s="26">
        <f>SUM(F248:F250)</f>
        <v>0</v>
      </c>
      <c r="G251" s="26">
        <f>SUM(G248:G250)</f>
        <v>0</v>
      </c>
      <c r="H251" s="26">
        <f>SUM(H248:H250)</f>
        <v>0</v>
      </c>
    </row>
    <row r="252" spans="6:8" ht="9.75" customHeight="1">
      <c r="F252" s="38"/>
      <c r="G252" s="38"/>
      <c r="H252" s="38"/>
    </row>
    <row r="253" spans="1:4" ht="20.25" customHeight="1">
      <c r="A253" s="40" t="s">
        <v>214</v>
      </c>
      <c r="B253" s="40"/>
      <c r="C253" s="41"/>
      <c r="D253" s="37"/>
    </row>
    <row r="254" spans="1:8" ht="27.75" customHeight="1">
      <c r="A254" s="114" t="s">
        <v>277</v>
      </c>
      <c r="B254" s="114"/>
      <c r="C254" s="114"/>
      <c r="D254" s="115"/>
      <c r="E254" s="66">
        <v>0</v>
      </c>
      <c r="F254" s="19">
        <f>E254*30</f>
        <v>0</v>
      </c>
      <c r="G254" s="65">
        <f aca="true" t="shared" si="17" ref="G254:H260">F254</f>
        <v>0</v>
      </c>
      <c r="H254" s="65">
        <f t="shared" si="17"/>
        <v>0</v>
      </c>
    </row>
    <row r="255" spans="1:8" ht="27.75" customHeight="1">
      <c r="A255" s="114" t="s">
        <v>278</v>
      </c>
      <c r="B255" s="114"/>
      <c r="C255" s="114"/>
      <c r="D255" s="115"/>
      <c r="E255" s="66">
        <v>0</v>
      </c>
      <c r="F255" s="19">
        <f>E255*20</f>
        <v>0</v>
      </c>
      <c r="G255" s="65">
        <f t="shared" si="17"/>
        <v>0</v>
      </c>
      <c r="H255" s="65">
        <f t="shared" si="17"/>
        <v>0</v>
      </c>
    </row>
    <row r="256" spans="1:8" ht="29.25" customHeight="1">
      <c r="A256" s="114" t="s">
        <v>279</v>
      </c>
      <c r="B256" s="114"/>
      <c r="C256" s="114"/>
      <c r="D256" s="115"/>
      <c r="E256" s="66">
        <v>0</v>
      </c>
      <c r="F256" s="19">
        <f>E256*10</f>
        <v>0</v>
      </c>
      <c r="G256" s="65">
        <f t="shared" si="17"/>
        <v>0</v>
      </c>
      <c r="H256" s="65">
        <f t="shared" si="17"/>
        <v>0</v>
      </c>
    </row>
    <row r="257" spans="1:8" ht="40.5" customHeight="1">
      <c r="A257" s="114" t="s">
        <v>280</v>
      </c>
      <c r="B257" s="114"/>
      <c r="C257" s="114"/>
      <c r="D257" s="115"/>
      <c r="E257" s="66">
        <v>0</v>
      </c>
      <c r="F257" s="19">
        <f>E257*10</f>
        <v>0</v>
      </c>
      <c r="G257" s="65">
        <f t="shared" si="17"/>
        <v>0</v>
      </c>
      <c r="H257" s="65">
        <f t="shared" si="17"/>
        <v>0</v>
      </c>
    </row>
    <row r="258" spans="1:8" ht="41.25" customHeight="1">
      <c r="A258" s="114" t="s">
        <v>281</v>
      </c>
      <c r="B258" s="114"/>
      <c r="C258" s="114"/>
      <c r="D258" s="115"/>
      <c r="E258" s="66">
        <v>0</v>
      </c>
      <c r="F258" s="19">
        <f>E258*7</f>
        <v>0</v>
      </c>
      <c r="G258" s="65">
        <f t="shared" si="17"/>
        <v>0</v>
      </c>
      <c r="H258" s="65">
        <f t="shared" si="17"/>
        <v>0</v>
      </c>
    </row>
    <row r="259" spans="1:8" ht="18.75" customHeight="1">
      <c r="A259" s="116" t="s">
        <v>237</v>
      </c>
      <c r="B259" s="116"/>
      <c r="C259" s="116"/>
      <c r="D259" s="117"/>
      <c r="E259" s="66">
        <v>0</v>
      </c>
      <c r="F259" s="19">
        <f>E259*5</f>
        <v>0</v>
      </c>
      <c r="G259" s="65">
        <f>F259</f>
        <v>0</v>
      </c>
      <c r="H259" s="65">
        <f>G259</f>
        <v>0</v>
      </c>
    </row>
    <row r="260" spans="1:8" ht="30" customHeight="1">
      <c r="A260" s="114" t="s">
        <v>282</v>
      </c>
      <c r="B260" s="114"/>
      <c r="C260" s="114"/>
      <c r="D260" s="115"/>
      <c r="E260" s="66">
        <v>0</v>
      </c>
      <c r="F260" s="19">
        <f>E260*3</f>
        <v>0</v>
      </c>
      <c r="G260" s="65">
        <f t="shared" si="17"/>
        <v>0</v>
      </c>
      <c r="H260" s="65">
        <f t="shared" si="17"/>
        <v>0</v>
      </c>
    </row>
    <row r="261" spans="6:8" ht="15.75">
      <c r="F261" s="26">
        <f>SUM(F254:F260)</f>
        <v>0</v>
      </c>
      <c r="G261" s="26">
        <f>SUM(G254:G260)</f>
        <v>0</v>
      </c>
      <c r="H261" s="26">
        <f>SUM(H254:H260)</f>
        <v>0</v>
      </c>
    </row>
    <row r="262" spans="6:8" ht="15.75">
      <c r="F262" s="38"/>
      <c r="G262" s="38"/>
      <c r="H262" s="38"/>
    </row>
    <row r="263" spans="1:4" ht="15.75" customHeight="1">
      <c r="A263" s="40" t="s">
        <v>215</v>
      </c>
      <c r="B263" s="39"/>
      <c r="C263" s="42"/>
      <c r="D263" s="37"/>
    </row>
    <row r="264" spans="1:8" ht="33" customHeight="1">
      <c r="A264" s="87" t="s">
        <v>283</v>
      </c>
      <c r="B264" s="87"/>
      <c r="C264" s="87"/>
      <c r="D264" s="103"/>
      <c r="E264" s="66">
        <v>0</v>
      </c>
      <c r="F264" s="19">
        <f>E264*15</f>
        <v>0</v>
      </c>
      <c r="G264" s="65">
        <f aca="true" t="shared" si="18" ref="G264:H266">F264</f>
        <v>0</v>
      </c>
      <c r="H264" s="65">
        <f t="shared" si="18"/>
        <v>0</v>
      </c>
    </row>
    <row r="265" spans="1:8" ht="32.25" customHeight="1">
      <c r="A265" s="87" t="s">
        <v>284</v>
      </c>
      <c r="B265" s="87"/>
      <c r="C265" s="87"/>
      <c r="D265" s="103"/>
      <c r="E265" s="66">
        <v>0</v>
      </c>
      <c r="F265" s="19">
        <f>E265*10</f>
        <v>0</v>
      </c>
      <c r="G265" s="65">
        <f t="shared" si="18"/>
        <v>0</v>
      </c>
      <c r="H265" s="65">
        <f t="shared" si="18"/>
        <v>0</v>
      </c>
    </row>
    <row r="266" spans="1:8" ht="32.25" customHeight="1">
      <c r="A266" s="87" t="s">
        <v>285</v>
      </c>
      <c r="B266" s="87"/>
      <c r="C266" s="87"/>
      <c r="D266" s="103"/>
      <c r="E266" s="66">
        <v>0</v>
      </c>
      <c r="F266" s="19">
        <f>E266*2</f>
        <v>0</v>
      </c>
      <c r="G266" s="65">
        <f t="shared" si="18"/>
        <v>0</v>
      </c>
      <c r="H266" s="65">
        <f t="shared" si="18"/>
        <v>0</v>
      </c>
    </row>
    <row r="267" spans="6:8" ht="15.75">
      <c r="F267" s="26">
        <f>SUM(F264:F266)</f>
        <v>0</v>
      </c>
      <c r="G267" s="26">
        <f>SUM(G264:G266)</f>
        <v>0</v>
      </c>
      <c r="H267" s="26">
        <f>SUM(H264:H266)</f>
        <v>0</v>
      </c>
    </row>
    <row r="268" spans="6:8" ht="15.75">
      <c r="F268" s="38"/>
      <c r="G268" s="38"/>
      <c r="H268" s="38"/>
    </row>
    <row r="269" spans="1:4" ht="15.75">
      <c r="A269" s="40" t="s">
        <v>190</v>
      </c>
      <c r="B269" s="39"/>
      <c r="C269" s="42"/>
      <c r="D269" s="37"/>
    </row>
    <row r="270" spans="1:8" ht="27" customHeight="1">
      <c r="A270" s="87" t="s">
        <v>127</v>
      </c>
      <c r="B270" s="87"/>
      <c r="C270" s="87"/>
      <c r="D270" s="103"/>
      <c r="E270" s="66">
        <v>0</v>
      </c>
      <c r="F270" s="19">
        <f>E270*25</f>
        <v>0</v>
      </c>
      <c r="G270" s="65">
        <f aca="true" t="shared" si="19" ref="G270:H272">F270</f>
        <v>0</v>
      </c>
      <c r="H270" s="65">
        <f t="shared" si="19"/>
        <v>0</v>
      </c>
    </row>
    <row r="271" spans="1:8" ht="40.5" customHeight="1">
      <c r="A271" s="87" t="s">
        <v>130</v>
      </c>
      <c r="B271" s="87"/>
      <c r="C271" s="87"/>
      <c r="D271" s="103"/>
      <c r="E271" s="66">
        <v>0</v>
      </c>
      <c r="F271" s="19">
        <f>E271*10</f>
        <v>0</v>
      </c>
      <c r="G271" s="65">
        <f t="shared" si="19"/>
        <v>0</v>
      </c>
      <c r="H271" s="65">
        <f t="shared" si="19"/>
        <v>0</v>
      </c>
    </row>
    <row r="272" spans="1:8" ht="40.5" customHeight="1">
      <c r="A272" s="87" t="s">
        <v>131</v>
      </c>
      <c r="B272" s="87"/>
      <c r="C272" s="87"/>
      <c r="D272" s="103"/>
      <c r="E272" s="66">
        <v>0</v>
      </c>
      <c r="F272" s="19">
        <f>E272*7</f>
        <v>0</v>
      </c>
      <c r="G272" s="65">
        <f t="shared" si="19"/>
        <v>0</v>
      </c>
      <c r="H272" s="65">
        <f t="shared" si="19"/>
        <v>0</v>
      </c>
    </row>
    <row r="273" spans="6:8" ht="15.75">
      <c r="F273" s="26">
        <f>SUM(F270:F272)</f>
        <v>0</v>
      </c>
      <c r="G273" s="26">
        <f>SUM(G270:G272)</f>
        <v>0</v>
      </c>
      <c r="H273" s="26">
        <f>SUM(H270:H272)</f>
        <v>0</v>
      </c>
    </row>
    <row r="275" spans="1:8" ht="33.75" customHeight="1">
      <c r="A275" s="112" t="s">
        <v>207</v>
      </c>
      <c r="B275" s="112"/>
      <c r="C275" s="112"/>
      <c r="D275" s="113"/>
      <c r="E275" s="19" t="s">
        <v>47</v>
      </c>
      <c r="F275" s="19" t="s">
        <v>47</v>
      </c>
      <c r="G275" s="19" t="s">
        <v>47</v>
      </c>
      <c r="H275" s="68"/>
    </row>
    <row r="276" ht="16.5" customHeight="1" thickBot="1">
      <c r="A276" s="2"/>
    </row>
    <row r="277" spans="1:8" ht="21.75" customHeight="1" thickBot="1">
      <c r="A277" s="131" t="s">
        <v>57</v>
      </c>
      <c r="B277" s="132"/>
      <c r="C277" s="132"/>
      <c r="D277" s="132"/>
      <c r="E277" s="132"/>
      <c r="F277" s="132"/>
      <c r="G277" s="132"/>
      <c r="H277" s="32">
        <f>H234+H245+H251+H261+H267+H273+H275</f>
        <v>0</v>
      </c>
    </row>
    <row r="278" spans="1:8" ht="16.5" customHeight="1" thickBot="1">
      <c r="A278" s="107" t="s">
        <v>160</v>
      </c>
      <c r="B278" s="108"/>
      <c r="C278" s="108"/>
      <c r="D278" s="108"/>
      <c r="E278" s="108"/>
      <c r="F278" s="108"/>
      <c r="G278" s="108"/>
      <c r="H278" s="81"/>
    </row>
    <row r="279" spans="1:8" ht="16.5" customHeight="1">
      <c r="A279" s="83" t="s">
        <v>287</v>
      </c>
      <c r="B279" s="83"/>
      <c r="C279" s="83"/>
      <c r="D279" s="83"/>
      <c r="E279" s="83"/>
      <c r="F279" s="83"/>
      <c r="G279" s="83"/>
      <c r="H279" s="34"/>
    </row>
    <row r="280" spans="1:8" ht="16.5" customHeight="1">
      <c r="A280" s="33"/>
      <c r="B280" s="33"/>
      <c r="C280" s="33"/>
      <c r="D280" s="33"/>
      <c r="E280" s="33"/>
      <c r="F280" s="33"/>
      <c r="G280" s="33"/>
      <c r="H280" s="34"/>
    </row>
    <row r="281" spans="1:8" ht="16.5" customHeight="1">
      <c r="A281" s="33"/>
      <c r="B281" s="33"/>
      <c r="C281" s="33"/>
      <c r="D281" s="33"/>
      <c r="E281" s="33"/>
      <c r="F281" s="33"/>
      <c r="G281" s="33"/>
      <c r="H281" s="34"/>
    </row>
    <row r="282" spans="1:8" ht="16.5" customHeight="1">
      <c r="A282" s="33"/>
      <c r="B282" s="33"/>
      <c r="C282" s="33"/>
      <c r="D282" s="33"/>
      <c r="E282" s="33"/>
      <c r="F282" s="33"/>
      <c r="G282" s="33"/>
      <c r="H282" s="34"/>
    </row>
    <row r="283" spans="1:8" ht="16.5" customHeight="1">
      <c r="A283" s="33"/>
      <c r="B283" s="33"/>
      <c r="C283" s="33"/>
      <c r="D283" s="33"/>
      <c r="E283" s="33"/>
      <c r="F283" s="33"/>
      <c r="G283" s="33"/>
      <c r="H283" s="34"/>
    </row>
    <row r="284" spans="1:8" ht="16.5" customHeight="1">
      <c r="A284" s="33"/>
      <c r="B284" s="33"/>
      <c r="C284" s="33"/>
      <c r="D284" s="33"/>
      <c r="E284" s="33"/>
      <c r="F284" s="33"/>
      <c r="G284" s="33"/>
      <c r="H284" s="34"/>
    </row>
    <row r="285" spans="1:8" ht="16.5" customHeight="1">
      <c r="A285" s="33"/>
      <c r="B285" s="33"/>
      <c r="C285" s="33"/>
      <c r="D285" s="33"/>
      <c r="E285" s="33"/>
      <c r="F285" s="33"/>
      <c r="G285" s="33"/>
      <c r="H285" s="34"/>
    </row>
    <row r="286" spans="1:8" ht="16.5" customHeight="1">
      <c r="A286" s="33"/>
      <c r="B286" s="33"/>
      <c r="C286" s="33"/>
      <c r="D286" s="33"/>
      <c r="E286" s="33"/>
      <c r="F286" s="33"/>
      <c r="G286" s="33"/>
      <c r="H286" s="34"/>
    </row>
    <row r="287" spans="1:8" ht="16.5" customHeight="1">
      <c r="A287" s="33"/>
      <c r="B287" s="33"/>
      <c r="C287" s="33"/>
      <c r="D287" s="33"/>
      <c r="E287" s="33"/>
      <c r="F287" s="33"/>
      <c r="G287" s="33"/>
      <c r="H287" s="34"/>
    </row>
    <row r="288" spans="1:8" ht="12" customHeight="1">
      <c r="A288" s="33"/>
      <c r="B288" s="33"/>
      <c r="C288" s="33"/>
      <c r="D288" s="33"/>
      <c r="E288" s="33"/>
      <c r="F288" s="33"/>
      <c r="G288" s="33"/>
      <c r="H288" s="34"/>
    </row>
    <row r="289" spans="1:8" ht="15.75">
      <c r="A289" s="10" t="s">
        <v>1</v>
      </c>
      <c r="B289" s="92" t="str">
        <f>C8</f>
        <v>__________</v>
      </c>
      <c r="C289" s="92"/>
      <c r="D289" s="92"/>
      <c r="E289" s="133" t="s">
        <v>48</v>
      </c>
      <c r="F289" s="111" t="s">
        <v>37</v>
      </c>
      <c r="G289" s="111"/>
      <c r="H289" s="111"/>
    </row>
    <row r="290" spans="1:8" ht="21.75" customHeight="1">
      <c r="A290" s="10" t="s">
        <v>3</v>
      </c>
      <c r="B290" s="92" t="str">
        <f>C9</f>
        <v>__________</v>
      </c>
      <c r="C290" s="92"/>
      <c r="D290" s="92"/>
      <c r="E290" s="133"/>
      <c r="F290" s="15" t="s">
        <v>34</v>
      </c>
      <c r="G290" s="15" t="s">
        <v>35</v>
      </c>
      <c r="H290" s="15" t="s">
        <v>36</v>
      </c>
    </row>
    <row r="291" spans="1:8" ht="15.75">
      <c r="A291" s="10" t="s">
        <v>165</v>
      </c>
      <c r="C291" s="3"/>
      <c r="F291" s="64" t="s">
        <v>101</v>
      </c>
      <c r="G291" s="64" t="s">
        <v>101</v>
      </c>
      <c r="H291" s="64" t="s">
        <v>101</v>
      </c>
    </row>
    <row r="293" ht="18.75">
      <c r="A293" s="16" t="s">
        <v>191</v>
      </c>
    </row>
    <row r="295" ht="15.75">
      <c r="A295" s="17" t="s">
        <v>195</v>
      </c>
    </row>
    <row r="296" spans="1:8" ht="16.5" customHeight="1">
      <c r="A296" s="87" t="s">
        <v>58</v>
      </c>
      <c r="B296" s="87"/>
      <c r="C296" s="87"/>
      <c r="D296" s="103"/>
      <c r="E296" s="66">
        <v>0</v>
      </c>
      <c r="F296" s="19">
        <f>E296*100</f>
        <v>0</v>
      </c>
      <c r="G296" s="65">
        <f aca="true" t="shared" si="20" ref="G296:H299">F296</f>
        <v>0</v>
      </c>
      <c r="H296" s="65">
        <f t="shared" si="20"/>
        <v>0</v>
      </c>
    </row>
    <row r="297" spans="1:8" ht="16.5" customHeight="1">
      <c r="A297" s="87" t="s">
        <v>179</v>
      </c>
      <c r="B297" s="87"/>
      <c r="C297" s="87"/>
      <c r="D297" s="103"/>
      <c r="E297" s="66">
        <v>0</v>
      </c>
      <c r="F297" s="19">
        <f>E297*30</f>
        <v>0</v>
      </c>
      <c r="G297" s="65">
        <f t="shared" si="20"/>
        <v>0</v>
      </c>
      <c r="H297" s="65">
        <f t="shared" si="20"/>
        <v>0</v>
      </c>
    </row>
    <row r="298" spans="1:8" ht="16.5" customHeight="1">
      <c r="A298" s="87" t="s">
        <v>196</v>
      </c>
      <c r="B298" s="87"/>
      <c r="C298" s="87"/>
      <c r="D298" s="103"/>
      <c r="E298" s="66">
        <v>0</v>
      </c>
      <c r="F298" s="19">
        <f>E298*40</f>
        <v>0</v>
      </c>
      <c r="G298" s="65">
        <f t="shared" si="20"/>
        <v>0</v>
      </c>
      <c r="H298" s="65">
        <f t="shared" si="20"/>
        <v>0</v>
      </c>
    </row>
    <row r="299" spans="1:8" ht="16.5" customHeight="1">
      <c r="A299" s="87" t="s">
        <v>286</v>
      </c>
      <c r="B299" s="87"/>
      <c r="C299" s="87"/>
      <c r="D299" s="103"/>
      <c r="E299" s="66">
        <v>0</v>
      </c>
      <c r="F299" s="19">
        <f>E299*15</f>
        <v>0</v>
      </c>
      <c r="G299" s="65">
        <f t="shared" si="20"/>
        <v>0</v>
      </c>
      <c r="H299" s="65">
        <f t="shared" si="20"/>
        <v>0</v>
      </c>
    </row>
    <row r="300" spans="6:8" ht="15.75">
      <c r="F300" s="26">
        <f>SUM(F296:F299)</f>
        <v>0</v>
      </c>
      <c r="G300" s="26">
        <f>SUM(G296:G299)</f>
        <v>0</v>
      </c>
      <c r="H300" s="26">
        <f>SUM(H296:H299)</f>
        <v>0</v>
      </c>
    </row>
    <row r="301" ht="15.75">
      <c r="A301" s="17" t="s">
        <v>192</v>
      </c>
    </row>
    <row r="302" spans="1:8" ht="16.5" customHeight="1">
      <c r="A302" s="87" t="s">
        <v>59</v>
      </c>
      <c r="B302" s="87"/>
      <c r="C302" s="87"/>
      <c r="D302" s="103"/>
      <c r="E302" s="66">
        <v>0</v>
      </c>
      <c r="F302" s="19">
        <f>E302*15</f>
        <v>0</v>
      </c>
      <c r="G302" s="65">
        <f aca="true" t="shared" si="21" ref="G302:H304">F302</f>
        <v>0</v>
      </c>
      <c r="H302" s="65">
        <f t="shared" si="21"/>
        <v>0</v>
      </c>
    </row>
    <row r="303" spans="1:8" ht="16.5" customHeight="1">
      <c r="A303" s="87" t="s">
        <v>60</v>
      </c>
      <c r="B303" s="87"/>
      <c r="C303" s="87"/>
      <c r="D303" s="103"/>
      <c r="E303" s="66">
        <v>0</v>
      </c>
      <c r="F303" s="19">
        <f>E303*15</f>
        <v>0</v>
      </c>
      <c r="G303" s="65">
        <f t="shared" si="21"/>
        <v>0</v>
      </c>
      <c r="H303" s="65">
        <f t="shared" si="21"/>
        <v>0</v>
      </c>
    </row>
    <row r="304" spans="1:8" ht="16.5" customHeight="1">
      <c r="A304" s="87" t="s">
        <v>61</v>
      </c>
      <c r="B304" s="87"/>
      <c r="C304" s="87"/>
      <c r="D304" s="103"/>
      <c r="E304" s="66">
        <v>0</v>
      </c>
      <c r="F304" s="19">
        <f>E304*10</f>
        <v>0</v>
      </c>
      <c r="G304" s="65">
        <f t="shared" si="21"/>
        <v>0</v>
      </c>
      <c r="H304" s="65">
        <f t="shared" si="21"/>
        <v>0</v>
      </c>
    </row>
    <row r="305" spans="6:8" ht="15.75">
      <c r="F305" s="26">
        <f>SUM(F302:F304)</f>
        <v>0</v>
      </c>
      <c r="G305" s="26">
        <f>SUM(G302:G304)</f>
        <v>0</v>
      </c>
      <c r="H305" s="26">
        <f>SUM(H302:H304)</f>
        <v>0</v>
      </c>
    </row>
    <row r="306" ht="15.75">
      <c r="A306" s="17" t="s">
        <v>193</v>
      </c>
    </row>
    <row r="307" spans="1:8" ht="30.75" customHeight="1">
      <c r="A307" s="87" t="s">
        <v>62</v>
      </c>
      <c r="B307" s="87"/>
      <c r="C307" s="87"/>
      <c r="D307" s="103"/>
      <c r="E307" s="66">
        <v>0</v>
      </c>
      <c r="F307" s="19">
        <f>E307*10</f>
        <v>0</v>
      </c>
      <c r="G307" s="65">
        <f aca="true" t="shared" si="22" ref="G307:H310">F307</f>
        <v>0</v>
      </c>
      <c r="H307" s="65">
        <f t="shared" si="22"/>
        <v>0</v>
      </c>
    </row>
    <row r="308" spans="1:8" ht="28.5" customHeight="1">
      <c r="A308" s="87" t="s">
        <v>95</v>
      </c>
      <c r="B308" s="87"/>
      <c r="C308" s="87"/>
      <c r="D308" s="103"/>
      <c r="E308" s="66">
        <v>0</v>
      </c>
      <c r="F308" s="19">
        <f>E308*10</f>
        <v>0</v>
      </c>
      <c r="G308" s="65">
        <f t="shared" si="22"/>
        <v>0</v>
      </c>
      <c r="H308" s="65">
        <f t="shared" si="22"/>
        <v>0</v>
      </c>
    </row>
    <row r="309" spans="1:8" ht="30" customHeight="1">
      <c r="A309" s="87" t="s">
        <v>161</v>
      </c>
      <c r="B309" s="87"/>
      <c r="C309" s="87"/>
      <c r="D309" s="103"/>
      <c r="E309" s="66">
        <v>0</v>
      </c>
      <c r="F309" s="19">
        <f>E309*8</f>
        <v>0</v>
      </c>
      <c r="G309" s="65">
        <f t="shared" si="22"/>
        <v>0</v>
      </c>
      <c r="H309" s="65">
        <f t="shared" si="22"/>
        <v>0</v>
      </c>
    </row>
    <row r="310" spans="1:8" ht="33.75" customHeight="1">
      <c r="A310" s="87" t="s">
        <v>162</v>
      </c>
      <c r="B310" s="87"/>
      <c r="C310" s="87"/>
      <c r="D310" s="103"/>
      <c r="E310" s="66">
        <v>0</v>
      </c>
      <c r="F310" s="19">
        <f>E310*5</f>
        <v>0</v>
      </c>
      <c r="G310" s="65">
        <f t="shared" si="22"/>
        <v>0</v>
      </c>
      <c r="H310" s="65">
        <f t="shared" si="22"/>
        <v>0</v>
      </c>
    </row>
    <row r="311" spans="1:8" ht="17.25" customHeight="1">
      <c r="A311" s="18"/>
      <c r="B311" s="18"/>
      <c r="C311" s="18"/>
      <c r="D311" s="29"/>
      <c r="E311" s="35"/>
      <c r="F311" s="26">
        <f>SUM(F307:F310)</f>
        <v>0</v>
      </c>
      <c r="G311" s="26">
        <f>SUM(G307:G310)</f>
        <v>0</v>
      </c>
      <c r="H311" s="26">
        <f>SUM(H307:H310)</f>
        <v>0</v>
      </c>
    </row>
    <row r="313" spans="1:8" ht="21.75" customHeight="1">
      <c r="A313" s="112" t="s">
        <v>156</v>
      </c>
      <c r="B313" s="112"/>
      <c r="C313" s="112"/>
      <c r="D313" s="113"/>
      <c r="E313" s="19" t="s">
        <v>47</v>
      </c>
      <c r="F313" s="19" t="s">
        <v>47</v>
      </c>
      <c r="G313" s="19" t="s">
        <v>47</v>
      </c>
      <c r="H313" s="68"/>
    </row>
    <row r="314" ht="16.5" thickBot="1"/>
    <row r="315" spans="1:8" ht="19.5" thickBot="1">
      <c r="A315" s="131" t="s">
        <v>63</v>
      </c>
      <c r="B315" s="132"/>
      <c r="C315" s="132"/>
      <c r="D315" s="132"/>
      <c r="E315" s="132"/>
      <c r="F315" s="132"/>
      <c r="G315" s="132"/>
      <c r="H315" s="32">
        <f>H300+H305+H311+H313</f>
        <v>0</v>
      </c>
    </row>
    <row r="316" spans="1:8" ht="16.5" thickBot="1">
      <c r="A316" s="107" t="s">
        <v>160</v>
      </c>
      <c r="B316" s="108"/>
      <c r="C316" s="108"/>
      <c r="D316" s="108"/>
      <c r="E316" s="108"/>
      <c r="F316" s="108"/>
      <c r="G316" s="108"/>
      <c r="H316" s="81"/>
    </row>
    <row r="317" spans="1:8" ht="15.75">
      <c r="A317" s="83" t="s">
        <v>287</v>
      </c>
      <c r="B317" s="83"/>
      <c r="C317" s="83"/>
      <c r="D317" s="83"/>
      <c r="E317" s="83"/>
      <c r="F317" s="83"/>
      <c r="G317" s="83"/>
      <c r="H317" s="34"/>
    </row>
    <row r="318" spans="1:8" ht="15.75">
      <c r="A318" s="17" t="s">
        <v>67</v>
      </c>
      <c r="B318" s="33"/>
      <c r="C318" s="33"/>
      <c r="D318" s="33"/>
      <c r="E318" s="33"/>
      <c r="F318" s="33"/>
      <c r="G318" s="33"/>
      <c r="H318" s="34"/>
    </row>
    <row r="319" spans="1:8" ht="15.75">
      <c r="A319" s="153"/>
      <c r="B319" s="153"/>
      <c r="C319" s="153"/>
      <c r="D319" s="153"/>
      <c r="E319" s="153"/>
      <c r="F319" s="153"/>
      <c r="G319" s="153"/>
      <c r="H319" s="153"/>
    </row>
    <row r="320" spans="1:8" ht="15.75">
      <c r="A320" s="153"/>
      <c r="B320" s="153"/>
      <c r="C320" s="153"/>
      <c r="D320" s="153"/>
      <c r="E320" s="153"/>
      <c r="F320" s="153"/>
      <c r="G320" s="153"/>
      <c r="H320" s="153"/>
    </row>
    <row r="321" spans="1:8" ht="15.75">
      <c r="A321" s="153"/>
      <c r="B321" s="153"/>
      <c r="C321" s="153"/>
      <c r="D321" s="153"/>
      <c r="E321" s="153"/>
      <c r="F321" s="153"/>
      <c r="G321" s="153"/>
      <c r="H321" s="153"/>
    </row>
    <row r="322" spans="1:8" ht="15.75">
      <c r="A322" s="153"/>
      <c r="B322" s="153"/>
      <c r="C322" s="153"/>
      <c r="D322" s="153"/>
      <c r="E322" s="153"/>
      <c r="F322" s="153"/>
      <c r="G322" s="153"/>
      <c r="H322" s="153"/>
    </row>
    <row r="323" spans="1:8" ht="15.75">
      <c r="A323" s="153"/>
      <c r="B323" s="153"/>
      <c r="C323" s="153"/>
      <c r="D323" s="153"/>
      <c r="E323" s="153"/>
      <c r="F323" s="153"/>
      <c r="G323" s="153"/>
      <c r="H323" s="153"/>
    </row>
    <row r="324" spans="1:8" ht="15.75">
      <c r="A324" s="153"/>
      <c r="B324" s="153"/>
      <c r="C324" s="153"/>
      <c r="D324" s="153"/>
      <c r="E324" s="153"/>
      <c r="F324" s="153"/>
      <c r="G324" s="153"/>
      <c r="H324" s="153"/>
    </row>
    <row r="325" spans="1:8" ht="15.75">
      <c r="A325" s="153"/>
      <c r="B325" s="153"/>
      <c r="C325" s="153"/>
      <c r="D325" s="153"/>
      <c r="E325" s="153"/>
      <c r="F325" s="153"/>
      <c r="G325" s="153"/>
      <c r="H325" s="153"/>
    </row>
    <row r="326" spans="1:8" ht="15.75">
      <c r="A326" s="153"/>
      <c r="B326" s="153"/>
      <c r="C326" s="153"/>
      <c r="D326" s="153"/>
      <c r="E326" s="153"/>
      <c r="F326" s="153"/>
      <c r="G326" s="153"/>
      <c r="H326" s="153"/>
    </row>
    <row r="327" spans="1:8" ht="27" customHeight="1">
      <c r="A327" s="154"/>
      <c r="B327" s="154"/>
      <c r="C327" s="154"/>
      <c r="D327" s="154"/>
      <c r="E327" s="154"/>
      <c r="F327" s="154"/>
      <c r="G327" s="154"/>
      <c r="H327" s="154"/>
    </row>
    <row r="329" spans="1:4" s="11" customFormat="1" ht="12.75">
      <c r="A329" s="11" t="s">
        <v>64</v>
      </c>
      <c r="C329" s="69" t="s">
        <v>66</v>
      </c>
      <c r="D329" s="11" t="s">
        <v>65</v>
      </c>
    </row>
    <row r="331" spans="1:8" ht="15.75">
      <c r="A331" s="10" t="s">
        <v>166</v>
      </c>
      <c r="C331" s="52" t="s">
        <v>0</v>
      </c>
      <c r="D331" s="11" t="s">
        <v>32</v>
      </c>
      <c r="F331" s="86" t="s">
        <v>4</v>
      </c>
      <c r="G331" s="86"/>
      <c r="H331" s="86"/>
    </row>
    <row r="333" spans="1:4" ht="15.75">
      <c r="A333" s="10" t="s">
        <v>1</v>
      </c>
      <c r="B333" s="92" t="str">
        <f>C8</f>
        <v>__________</v>
      </c>
      <c r="C333" s="92"/>
      <c r="D333" s="92"/>
    </row>
    <row r="334" spans="1:4" ht="15.75">
      <c r="A334" s="10" t="s">
        <v>3</v>
      </c>
      <c r="B334" s="92" t="str">
        <f>C9</f>
        <v>__________</v>
      </c>
      <c r="C334" s="92"/>
      <c r="D334" s="92"/>
    </row>
    <row r="335" spans="1:3" ht="15.75">
      <c r="A335" s="10" t="s">
        <v>167</v>
      </c>
      <c r="C335" s="52" t="str">
        <f>C5</f>
        <v>__________</v>
      </c>
    </row>
    <row r="336" ht="18.75">
      <c r="A336" s="16" t="s">
        <v>137</v>
      </c>
    </row>
    <row r="338" spans="1:4" ht="15.75">
      <c r="A338" s="139" t="s">
        <v>153</v>
      </c>
      <c r="B338" s="139"/>
      <c r="C338" s="139"/>
      <c r="D338" s="139"/>
    </row>
    <row r="339" spans="1:8" ht="15.75">
      <c r="A339" s="44" t="s">
        <v>141</v>
      </c>
      <c r="B339" s="146"/>
      <c r="C339" s="146"/>
      <c r="D339" s="146"/>
      <c r="E339" s="146"/>
      <c r="F339" s="146"/>
      <c r="G339" s="146"/>
      <c r="H339" s="146"/>
    </row>
    <row r="340" spans="1:8" ht="15.75">
      <c r="A340" s="44" t="s">
        <v>142</v>
      </c>
      <c r="B340" s="146"/>
      <c r="C340" s="146"/>
      <c r="D340" s="146"/>
      <c r="E340" s="146"/>
      <c r="F340" s="146"/>
      <c r="G340" s="146"/>
      <c r="H340" s="146"/>
    </row>
    <row r="341" spans="1:8" ht="15.75">
      <c r="A341" s="44" t="s">
        <v>143</v>
      </c>
      <c r="B341" s="146"/>
      <c r="C341" s="146"/>
      <c r="D341" s="146"/>
      <c r="E341" s="146"/>
      <c r="F341" s="146"/>
      <c r="G341" s="146"/>
      <c r="H341" s="146"/>
    </row>
    <row r="342" spans="1:4" ht="15.75">
      <c r="A342" s="11" t="s">
        <v>144</v>
      </c>
      <c r="B342" s="42"/>
      <c r="C342" s="42"/>
      <c r="D342" s="42"/>
    </row>
    <row r="343" spans="1:8" ht="84.75" customHeight="1">
      <c r="A343" s="140"/>
      <c r="B343" s="141"/>
      <c r="C343" s="141"/>
      <c r="D343" s="141"/>
      <c r="E343" s="141"/>
      <c r="F343" s="141"/>
      <c r="G343" s="141"/>
      <c r="H343" s="142"/>
    </row>
    <row r="345" spans="1:8" ht="30.75" customHeight="1">
      <c r="A345" s="145" t="s">
        <v>163</v>
      </c>
      <c r="B345" s="145"/>
      <c r="C345" s="145"/>
      <c r="D345" s="149"/>
      <c r="E345" s="22" t="s">
        <v>132</v>
      </c>
      <c r="F345" s="150" t="s">
        <v>133</v>
      </c>
      <c r="G345" s="150"/>
      <c r="H345" s="22" t="s">
        <v>134</v>
      </c>
    </row>
    <row r="346" spans="1:8" ht="15.75" customHeight="1">
      <c r="A346" s="11" t="s">
        <v>138</v>
      </c>
      <c r="B346" s="18"/>
      <c r="C346" s="18"/>
      <c r="D346" s="27"/>
      <c r="E346" s="66"/>
      <c r="F346" s="147"/>
      <c r="G346" s="148"/>
      <c r="H346" s="70"/>
    </row>
    <row r="347" spans="1:8" ht="15.75" customHeight="1">
      <c r="A347" s="11" t="s">
        <v>135</v>
      </c>
      <c r="B347" s="18"/>
      <c r="C347" s="18"/>
      <c r="D347" s="27"/>
      <c r="E347" s="66"/>
      <c r="F347" s="147"/>
      <c r="G347" s="148"/>
      <c r="H347" s="70"/>
    </row>
    <row r="348" spans="1:8" ht="15.75" customHeight="1">
      <c r="A348" s="11" t="s">
        <v>136</v>
      </c>
      <c r="B348" s="18"/>
      <c r="C348" s="18"/>
      <c r="D348" s="27"/>
      <c r="E348" s="66"/>
      <c r="F348" s="147"/>
      <c r="G348" s="148"/>
      <c r="H348" s="70"/>
    </row>
    <row r="349" spans="1:8" ht="15.75" customHeight="1">
      <c r="A349" s="11"/>
      <c r="B349" s="18"/>
      <c r="C349" s="18"/>
      <c r="D349" s="27"/>
      <c r="E349" s="35"/>
      <c r="F349" s="45"/>
      <c r="G349" s="45"/>
      <c r="H349" s="45"/>
    </row>
    <row r="350" spans="1:7" ht="17.25" customHeight="1">
      <c r="A350" s="145" t="s">
        <v>145</v>
      </c>
      <c r="B350" s="145"/>
      <c r="C350" s="145"/>
      <c r="D350" s="145"/>
      <c r="E350" s="145"/>
      <c r="F350" s="21" t="s">
        <v>139</v>
      </c>
      <c r="G350" s="21" t="s">
        <v>140</v>
      </c>
    </row>
    <row r="351" spans="1:7" ht="16.5" customHeight="1">
      <c r="A351" s="143" t="s">
        <v>148</v>
      </c>
      <c r="B351" s="143"/>
      <c r="C351" s="143"/>
      <c r="D351" s="143"/>
      <c r="E351" s="144"/>
      <c r="F351" s="66"/>
      <c r="G351" s="66"/>
    </row>
    <row r="352" spans="1:7" ht="30" customHeight="1">
      <c r="A352" s="143" t="s">
        <v>149</v>
      </c>
      <c r="B352" s="143"/>
      <c r="C352" s="143"/>
      <c r="D352" s="143"/>
      <c r="E352" s="144"/>
      <c r="F352" s="66"/>
      <c r="G352" s="66"/>
    </row>
    <row r="353" spans="1:7" ht="15.75">
      <c r="A353" s="137" t="s">
        <v>146</v>
      </c>
      <c r="B353" s="137"/>
      <c r="C353" s="137"/>
      <c r="D353" s="137"/>
      <c r="E353" s="138"/>
      <c r="F353" s="66"/>
      <c r="G353" s="66"/>
    </row>
    <row r="354" spans="1:7" ht="15.75">
      <c r="A354" s="11"/>
      <c r="B354" s="11"/>
      <c r="C354" s="11"/>
      <c r="D354" s="11"/>
      <c r="E354" s="46"/>
      <c r="F354" s="35"/>
      <c r="G354" s="35"/>
    </row>
    <row r="355" spans="1:8" ht="15.75">
      <c r="A355" s="145" t="s">
        <v>151</v>
      </c>
      <c r="B355" s="145"/>
      <c r="C355" s="145"/>
      <c r="D355" s="145"/>
      <c r="E355" s="145"/>
      <c r="F355" s="21" t="s">
        <v>139</v>
      </c>
      <c r="G355" s="21" t="s">
        <v>140</v>
      </c>
      <c r="H355" s="4" t="s">
        <v>147</v>
      </c>
    </row>
    <row r="356" spans="1:8" ht="28.5" customHeight="1">
      <c r="A356" s="143" t="s">
        <v>245</v>
      </c>
      <c r="B356" s="143"/>
      <c r="C356" s="143"/>
      <c r="D356" s="143"/>
      <c r="E356" s="144"/>
      <c r="F356" s="66"/>
      <c r="G356" s="66"/>
      <c r="H356" s="66"/>
    </row>
    <row r="357" spans="1:8" ht="15.75">
      <c r="A357" s="137" t="s">
        <v>150</v>
      </c>
      <c r="B357" s="137"/>
      <c r="C357" s="137"/>
      <c r="D357" s="137"/>
      <c r="E357" s="138"/>
      <c r="F357" s="66"/>
      <c r="G357" s="66"/>
      <c r="H357" s="66"/>
    </row>
    <row r="358" spans="1:8" ht="28.5" customHeight="1">
      <c r="A358" s="143" t="s">
        <v>152</v>
      </c>
      <c r="B358" s="143"/>
      <c r="C358" s="143"/>
      <c r="D358" s="143"/>
      <c r="E358" s="144"/>
      <c r="F358" s="66"/>
      <c r="G358" s="66"/>
      <c r="H358" s="66"/>
    </row>
    <row r="359" spans="1:8" ht="15.75">
      <c r="A359" s="137" t="s">
        <v>180</v>
      </c>
      <c r="B359" s="137"/>
      <c r="C359" s="137"/>
      <c r="D359" s="137"/>
      <c r="E359" s="138"/>
      <c r="F359" s="66"/>
      <c r="G359" s="66"/>
      <c r="H359" s="66"/>
    </row>
    <row r="360" spans="1:8" ht="15.75">
      <c r="A360" s="137" t="s">
        <v>181</v>
      </c>
      <c r="B360" s="137"/>
      <c r="C360" s="137"/>
      <c r="D360" s="137"/>
      <c r="E360" s="138"/>
      <c r="F360" s="66"/>
      <c r="G360" s="66"/>
      <c r="H360" s="66"/>
    </row>
    <row r="361" spans="1:8" ht="15.75">
      <c r="A361" s="137" t="s">
        <v>182</v>
      </c>
      <c r="B361" s="137"/>
      <c r="C361" s="137"/>
      <c r="D361" s="137"/>
      <c r="E361" s="138"/>
      <c r="F361" s="66"/>
      <c r="G361" s="66"/>
      <c r="H361" s="66"/>
    </row>
    <row r="363" spans="1:4" ht="15.75">
      <c r="A363" s="10" t="s">
        <v>183</v>
      </c>
      <c r="B363" s="42"/>
      <c r="C363" s="42"/>
      <c r="D363" s="42"/>
    </row>
    <row r="364" spans="1:8" ht="15.75">
      <c r="A364" s="151"/>
      <c r="B364" s="151"/>
      <c r="C364" s="151"/>
      <c r="D364" s="151"/>
      <c r="E364" s="151"/>
      <c r="F364" s="151"/>
      <c r="G364" s="151"/>
      <c r="H364" s="151"/>
    </row>
    <row r="365" spans="1:8" ht="15.75">
      <c r="A365" s="152"/>
      <c r="B365" s="152"/>
      <c r="C365" s="152"/>
      <c r="D365" s="152"/>
      <c r="E365" s="152"/>
      <c r="F365" s="152"/>
      <c r="G365" s="152"/>
      <c r="H365" s="152"/>
    </row>
    <row r="366" spans="1:8" ht="15.75">
      <c r="A366" s="152"/>
      <c r="B366" s="152"/>
      <c r="C366" s="152"/>
      <c r="D366" s="152"/>
      <c r="E366" s="152"/>
      <c r="F366" s="152"/>
      <c r="G366" s="152"/>
      <c r="H366" s="152"/>
    </row>
    <row r="367" spans="1:8" ht="15.75">
      <c r="A367" s="152"/>
      <c r="B367" s="152"/>
      <c r="C367" s="152"/>
      <c r="D367" s="152"/>
      <c r="E367" s="152"/>
      <c r="F367" s="152"/>
      <c r="G367" s="152"/>
      <c r="H367" s="152"/>
    </row>
    <row r="368" spans="1:8" ht="15.75">
      <c r="A368" s="152"/>
      <c r="B368" s="152"/>
      <c r="C368" s="152"/>
      <c r="D368" s="152"/>
      <c r="E368" s="152"/>
      <c r="F368" s="152"/>
      <c r="G368" s="152"/>
      <c r="H368" s="152"/>
    </row>
    <row r="369" spans="1:8" ht="15.75">
      <c r="A369" s="152"/>
      <c r="B369" s="152"/>
      <c r="C369" s="152"/>
      <c r="D369" s="152"/>
      <c r="E369" s="152"/>
      <c r="F369" s="152"/>
      <c r="G369" s="152"/>
      <c r="H369" s="152"/>
    </row>
    <row r="370" spans="1:8" ht="15.75">
      <c r="A370" s="152"/>
      <c r="B370" s="152"/>
      <c r="C370" s="152"/>
      <c r="D370" s="152"/>
      <c r="E370" s="152"/>
      <c r="F370" s="152"/>
      <c r="G370" s="152"/>
      <c r="H370" s="152"/>
    </row>
    <row r="371" spans="1:8" ht="15.75">
      <c r="A371" s="152"/>
      <c r="B371" s="152"/>
      <c r="C371" s="152"/>
      <c r="D371" s="152"/>
      <c r="E371" s="152"/>
      <c r="F371" s="152"/>
      <c r="G371" s="152"/>
      <c r="H371" s="152"/>
    </row>
    <row r="372" spans="1:8" ht="43.5" customHeight="1">
      <c r="A372" s="152"/>
      <c r="B372" s="152"/>
      <c r="C372" s="152"/>
      <c r="D372" s="152"/>
      <c r="E372" s="152"/>
      <c r="F372" s="152"/>
      <c r="G372" s="152"/>
      <c r="H372" s="152"/>
    </row>
    <row r="373" spans="1:8" ht="11.25" customHeight="1">
      <c r="A373" s="82"/>
      <c r="B373" s="82"/>
      <c r="C373" s="82"/>
      <c r="D373" s="82"/>
      <c r="E373" s="82"/>
      <c r="F373" s="82"/>
      <c r="G373" s="82"/>
      <c r="H373" s="82"/>
    </row>
    <row r="374" ht="15" customHeight="1">
      <c r="F374" s="10" t="s">
        <v>113</v>
      </c>
    </row>
    <row r="375" spans="1:8" ht="18.75" customHeight="1">
      <c r="A375" s="47" t="s">
        <v>100</v>
      </c>
      <c r="F375" s="130" t="s">
        <v>121</v>
      </c>
      <c r="G375" s="130"/>
      <c r="H375" s="130"/>
    </row>
    <row r="376" spans="1:8" ht="17.25" customHeight="1">
      <c r="A376" s="2" t="s">
        <v>1</v>
      </c>
      <c r="C376" s="96" t="str">
        <f>C8</f>
        <v>__________</v>
      </c>
      <c r="D376" s="96"/>
      <c r="F376" s="130"/>
      <c r="G376" s="130"/>
      <c r="H376" s="130"/>
    </row>
    <row r="377" spans="1:8" ht="15" customHeight="1">
      <c r="A377" s="2" t="s">
        <v>3</v>
      </c>
      <c r="C377" s="96" t="str">
        <f>C9</f>
        <v>__________</v>
      </c>
      <c r="D377" s="96"/>
      <c r="F377" s="130"/>
      <c r="G377" s="130"/>
      <c r="H377" s="130"/>
    </row>
    <row r="378" spans="1:8" ht="15" customHeight="1">
      <c r="A378" s="2" t="s">
        <v>2</v>
      </c>
      <c r="C378" s="129" t="str">
        <f>C10</f>
        <v>____________________</v>
      </c>
      <c r="D378" s="129"/>
      <c r="F378" s="130"/>
      <c r="G378" s="130"/>
      <c r="H378" s="130"/>
    </row>
    <row r="379" spans="1:8" ht="15" customHeight="1">
      <c r="A379" s="2" t="s">
        <v>5</v>
      </c>
      <c r="C379" s="96" t="str">
        <f>C11</f>
        <v>__________</v>
      </c>
      <c r="D379" s="96"/>
      <c r="E379" s="96"/>
      <c r="F379" s="96"/>
      <c r="G379" s="96"/>
      <c r="H379" s="96"/>
    </row>
    <row r="380" spans="1:4" ht="15" customHeight="1">
      <c r="A380" s="2" t="s">
        <v>7</v>
      </c>
      <c r="C380" s="96" t="str">
        <f>C12</f>
        <v>____________________</v>
      </c>
      <c r="D380" s="96"/>
    </row>
    <row r="381" ht="9.75" customHeight="1"/>
    <row r="382" spans="1:8" ht="20.25" customHeight="1">
      <c r="A382" s="128" t="s">
        <v>96</v>
      </c>
      <c r="B382" s="128"/>
      <c r="C382" s="128"/>
      <c r="D382" s="128"/>
      <c r="E382" s="128"/>
      <c r="F382" s="128"/>
      <c r="G382" s="128"/>
      <c r="H382" s="128"/>
    </row>
    <row r="383" spans="1:8" ht="15" customHeight="1">
      <c r="A383" s="127" t="s">
        <v>118</v>
      </c>
      <c r="B383" s="127"/>
      <c r="C383" s="127"/>
      <c r="D383" s="127"/>
      <c r="E383" s="127"/>
      <c r="F383" s="127"/>
      <c r="G383" s="127"/>
      <c r="H383" s="127"/>
    </row>
    <row r="384" spans="1:8" ht="15" customHeight="1">
      <c r="A384" s="25"/>
      <c r="B384" s="25"/>
      <c r="C384" s="25"/>
      <c r="D384" s="25"/>
      <c r="E384" s="25"/>
      <c r="F384" s="25"/>
      <c r="G384" s="25"/>
      <c r="H384" s="25"/>
    </row>
    <row r="385" ht="15" customHeight="1">
      <c r="A385" s="2" t="s">
        <v>68</v>
      </c>
    </row>
    <row r="386" spans="1:8" ht="15" customHeight="1">
      <c r="A386" s="43" t="s">
        <v>108</v>
      </c>
      <c r="B386" s="43" t="s">
        <v>109</v>
      </c>
      <c r="C386" s="43" t="s">
        <v>110</v>
      </c>
      <c r="D386" s="43" t="s">
        <v>111</v>
      </c>
      <c r="E386" s="43" t="s">
        <v>112</v>
      </c>
      <c r="F386" s="135" t="s">
        <v>120</v>
      </c>
      <c r="G386" s="135"/>
      <c r="H386" s="135"/>
    </row>
    <row r="387" spans="1:8" ht="15" customHeight="1">
      <c r="A387" s="70"/>
      <c r="B387" s="70"/>
      <c r="C387" s="70"/>
      <c r="D387" s="70"/>
      <c r="E387" s="70"/>
      <c r="F387" s="135"/>
      <c r="G387" s="135"/>
      <c r="H387" s="135"/>
    </row>
    <row r="388" spans="1:8" ht="15" customHeight="1">
      <c r="A388" s="48" t="s">
        <v>119</v>
      </c>
      <c r="F388" s="136"/>
      <c r="G388" s="136"/>
      <c r="H388" s="136"/>
    </row>
    <row r="389" spans="1:8" ht="15" customHeight="1">
      <c r="A389" s="118"/>
      <c r="B389" s="119"/>
      <c r="C389" s="119"/>
      <c r="D389" s="119"/>
      <c r="E389" s="119"/>
      <c r="F389" s="119"/>
      <c r="G389" s="119"/>
      <c r="H389" s="120"/>
    </row>
    <row r="390" spans="1:8" ht="15" customHeight="1">
      <c r="A390" s="121"/>
      <c r="B390" s="122"/>
      <c r="C390" s="122"/>
      <c r="D390" s="122"/>
      <c r="E390" s="122"/>
      <c r="F390" s="122"/>
      <c r="G390" s="122"/>
      <c r="H390" s="123"/>
    </row>
    <row r="391" spans="1:8" ht="15" customHeight="1">
      <c r="A391" s="124"/>
      <c r="B391" s="125"/>
      <c r="C391" s="125"/>
      <c r="D391" s="125"/>
      <c r="E391" s="125"/>
      <c r="F391" s="125"/>
      <c r="G391" s="125"/>
      <c r="H391" s="126"/>
    </row>
    <row r="392" ht="11.25" customHeight="1"/>
    <row r="393" ht="15" customHeight="1">
      <c r="A393" s="2" t="s">
        <v>69</v>
      </c>
    </row>
    <row r="394" spans="1:5" ht="15" customHeight="1">
      <c r="A394" s="43" t="s">
        <v>108</v>
      </c>
      <c r="B394" s="43" t="s">
        <v>109</v>
      </c>
      <c r="C394" s="43" t="s">
        <v>110</v>
      </c>
      <c r="D394" s="43" t="s">
        <v>111</v>
      </c>
      <c r="E394" s="43" t="s">
        <v>112</v>
      </c>
    </row>
    <row r="395" spans="1:5" ht="15" customHeight="1">
      <c r="A395" s="70"/>
      <c r="B395" s="70"/>
      <c r="C395" s="70"/>
      <c r="D395" s="70"/>
      <c r="E395" s="70"/>
    </row>
    <row r="396" ht="15" customHeight="1">
      <c r="A396" s="48" t="s">
        <v>119</v>
      </c>
    </row>
    <row r="397" spans="1:8" ht="15" customHeight="1">
      <c r="A397" s="118"/>
      <c r="B397" s="119"/>
      <c r="C397" s="119"/>
      <c r="D397" s="119"/>
      <c r="E397" s="119"/>
      <c r="F397" s="119"/>
      <c r="G397" s="119"/>
      <c r="H397" s="120"/>
    </row>
    <row r="398" spans="1:8" ht="15" customHeight="1">
      <c r="A398" s="121"/>
      <c r="B398" s="122"/>
      <c r="C398" s="122"/>
      <c r="D398" s="122"/>
      <c r="E398" s="122"/>
      <c r="F398" s="122"/>
      <c r="G398" s="122"/>
      <c r="H398" s="123"/>
    </row>
    <row r="399" spans="1:8" ht="15" customHeight="1">
      <c r="A399" s="124"/>
      <c r="B399" s="125"/>
      <c r="C399" s="125"/>
      <c r="D399" s="125"/>
      <c r="E399" s="125"/>
      <c r="F399" s="125"/>
      <c r="G399" s="125"/>
      <c r="H399" s="126"/>
    </row>
    <row r="400" ht="10.5" customHeight="1">
      <c r="A400" s="2"/>
    </row>
    <row r="401" ht="15" customHeight="1">
      <c r="A401" s="2" t="s">
        <v>70</v>
      </c>
    </row>
    <row r="402" spans="1:5" ht="15" customHeight="1">
      <c r="A402" s="43" t="s">
        <v>108</v>
      </c>
      <c r="B402" s="43" t="s">
        <v>109</v>
      </c>
      <c r="C402" s="43" t="s">
        <v>110</v>
      </c>
      <c r="D402" s="43" t="s">
        <v>111</v>
      </c>
      <c r="E402" s="43" t="s">
        <v>112</v>
      </c>
    </row>
    <row r="403" spans="1:5" ht="15" customHeight="1">
      <c r="A403" s="70"/>
      <c r="B403" s="70"/>
      <c r="C403" s="70"/>
      <c r="D403" s="70"/>
      <c r="E403" s="70"/>
    </row>
    <row r="404" ht="15" customHeight="1">
      <c r="A404" s="48" t="s">
        <v>119</v>
      </c>
    </row>
    <row r="405" spans="1:8" ht="15" customHeight="1">
      <c r="A405" s="118"/>
      <c r="B405" s="119"/>
      <c r="C405" s="119"/>
      <c r="D405" s="119"/>
      <c r="E405" s="119"/>
      <c r="F405" s="119"/>
      <c r="G405" s="119"/>
      <c r="H405" s="120"/>
    </row>
    <row r="406" spans="1:8" ht="15" customHeight="1">
      <c r="A406" s="121"/>
      <c r="B406" s="122"/>
      <c r="C406" s="122"/>
      <c r="D406" s="122"/>
      <c r="E406" s="122"/>
      <c r="F406" s="122"/>
      <c r="G406" s="122"/>
      <c r="H406" s="123"/>
    </row>
    <row r="407" spans="1:8" ht="15" customHeight="1">
      <c r="A407" s="124"/>
      <c r="B407" s="125"/>
      <c r="C407" s="125"/>
      <c r="D407" s="125"/>
      <c r="E407" s="125"/>
      <c r="F407" s="125"/>
      <c r="G407" s="125"/>
      <c r="H407" s="126"/>
    </row>
    <row r="408" spans="1:8" ht="9.75" customHeight="1">
      <c r="A408" s="49"/>
      <c r="B408" s="49"/>
      <c r="C408" s="49"/>
      <c r="D408" s="49"/>
      <c r="E408" s="49"/>
      <c r="F408" s="49"/>
      <c r="G408" s="49"/>
      <c r="H408" s="49"/>
    </row>
    <row r="409" ht="15" customHeight="1">
      <c r="A409" s="2" t="s">
        <v>71</v>
      </c>
    </row>
    <row r="410" spans="1:5" ht="15" customHeight="1">
      <c r="A410" s="43" t="s">
        <v>108</v>
      </c>
      <c r="B410" s="43" t="s">
        <v>109</v>
      </c>
      <c r="C410" s="43" t="s">
        <v>110</v>
      </c>
      <c r="D410" s="43" t="s">
        <v>111</v>
      </c>
      <c r="E410" s="43" t="s">
        <v>112</v>
      </c>
    </row>
    <row r="411" spans="1:5" ht="15" customHeight="1">
      <c r="A411" s="70"/>
      <c r="B411" s="70"/>
      <c r="C411" s="70"/>
      <c r="D411" s="70"/>
      <c r="E411" s="70"/>
    </row>
    <row r="412" ht="15" customHeight="1">
      <c r="A412" s="48" t="s">
        <v>119</v>
      </c>
    </row>
    <row r="413" spans="1:8" ht="15" customHeight="1">
      <c r="A413" s="118"/>
      <c r="B413" s="119"/>
      <c r="C413" s="119"/>
      <c r="D413" s="119"/>
      <c r="E413" s="119"/>
      <c r="F413" s="119"/>
      <c r="G413" s="119"/>
      <c r="H413" s="120"/>
    </row>
    <row r="414" spans="1:8" ht="15" customHeight="1">
      <c r="A414" s="121"/>
      <c r="B414" s="122"/>
      <c r="C414" s="122"/>
      <c r="D414" s="122"/>
      <c r="E414" s="122"/>
      <c r="F414" s="122"/>
      <c r="G414" s="122"/>
      <c r="H414" s="123"/>
    </row>
    <row r="415" spans="1:8" ht="15" customHeight="1">
      <c r="A415" s="124"/>
      <c r="B415" s="125"/>
      <c r="C415" s="125"/>
      <c r="D415" s="125"/>
      <c r="E415" s="125"/>
      <c r="F415" s="125"/>
      <c r="G415" s="125"/>
      <c r="H415" s="126"/>
    </row>
    <row r="416" ht="10.5" customHeight="1"/>
    <row r="417" ht="15" customHeight="1">
      <c r="A417" s="2" t="s">
        <v>155</v>
      </c>
    </row>
    <row r="418" spans="1:5" ht="15" customHeight="1">
      <c r="A418" s="43" t="s">
        <v>108</v>
      </c>
      <c r="B418" s="43" t="s">
        <v>109</v>
      </c>
      <c r="C418" s="43" t="s">
        <v>110</v>
      </c>
      <c r="D418" s="43" t="s">
        <v>111</v>
      </c>
      <c r="E418" s="43" t="s">
        <v>112</v>
      </c>
    </row>
    <row r="419" spans="1:5" ht="15" customHeight="1">
      <c r="A419" s="70"/>
      <c r="B419" s="70"/>
      <c r="C419" s="70"/>
      <c r="D419" s="70"/>
      <c r="E419" s="70"/>
    </row>
    <row r="420" ht="15" customHeight="1">
      <c r="A420" s="48" t="s">
        <v>119</v>
      </c>
    </row>
    <row r="421" spans="1:8" ht="15" customHeight="1">
      <c r="A421" s="118"/>
      <c r="B421" s="119"/>
      <c r="C421" s="119"/>
      <c r="D421" s="119"/>
      <c r="E421" s="119"/>
      <c r="F421" s="119"/>
      <c r="G421" s="119"/>
      <c r="H421" s="120"/>
    </row>
    <row r="422" spans="1:8" ht="15" customHeight="1">
      <c r="A422" s="121"/>
      <c r="B422" s="122"/>
      <c r="C422" s="122"/>
      <c r="D422" s="122"/>
      <c r="E422" s="122"/>
      <c r="F422" s="122"/>
      <c r="G422" s="122"/>
      <c r="H422" s="123"/>
    </row>
    <row r="423" spans="1:8" ht="15" customHeight="1">
      <c r="A423" s="124"/>
      <c r="B423" s="125"/>
      <c r="C423" s="125"/>
      <c r="D423" s="125"/>
      <c r="E423" s="125"/>
      <c r="F423" s="125"/>
      <c r="G423" s="125"/>
      <c r="H423" s="126"/>
    </row>
    <row r="424" spans="1:4" ht="15" customHeight="1">
      <c r="A424" s="134" t="s">
        <v>166</v>
      </c>
      <c r="B424" s="134"/>
      <c r="C424" s="134"/>
      <c r="D424" s="52" t="s">
        <v>0</v>
      </c>
    </row>
    <row r="425" spans="1:7" ht="15" customHeight="1">
      <c r="A425" s="11" t="s">
        <v>114</v>
      </c>
      <c r="D425" s="85" t="s">
        <v>99</v>
      </c>
      <c r="E425" s="85"/>
      <c r="F425" s="85"/>
      <c r="G425" s="85"/>
    </row>
    <row r="426" spans="1:7" ht="15" customHeight="1">
      <c r="A426" s="11" t="s">
        <v>115</v>
      </c>
      <c r="D426" s="85" t="s">
        <v>99</v>
      </c>
      <c r="E426" s="85"/>
      <c r="F426" s="85"/>
      <c r="G426" s="85"/>
    </row>
    <row r="427" ht="15" customHeight="1">
      <c r="A427" s="48" t="s">
        <v>97</v>
      </c>
    </row>
    <row r="428" ht="15.75">
      <c r="F428" s="10" t="s">
        <v>113</v>
      </c>
    </row>
    <row r="429" spans="1:8" ht="16.5" customHeight="1">
      <c r="A429" s="47" t="s">
        <v>100</v>
      </c>
      <c r="F429" s="130" t="s">
        <v>121</v>
      </c>
      <c r="G429" s="130"/>
      <c r="H429" s="130"/>
    </row>
    <row r="430" spans="1:8" ht="15.75">
      <c r="A430" s="2" t="s">
        <v>1</v>
      </c>
      <c r="C430" s="96" t="str">
        <f>C8</f>
        <v>__________</v>
      </c>
      <c r="D430" s="96"/>
      <c r="F430" s="130"/>
      <c r="G430" s="130"/>
      <c r="H430" s="130"/>
    </row>
    <row r="431" spans="1:8" ht="15.75">
      <c r="A431" s="2" t="s">
        <v>3</v>
      </c>
      <c r="C431" s="96" t="str">
        <f>C9</f>
        <v>__________</v>
      </c>
      <c r="D431" s="96"/>
      <c r="F431" s="130"/>
      <c r="G431" s="130"/>
      <c r="H431" s="130"/>
    </row>
    <row r="432" spans="1:8" ht="15.75">
      <c r="A432" s="2" t="s">
        <v>2</v>
      </c>
      <c r="C432" s="129" t="str">
        <f>C10</f>
        <v>____________________</v>
      </c>
      <c r="D432" s="129"/>
      <c r="F432" s="130"/>
      <c r="G432" s="130"/>
      <c r="H432" s="130"/>
    </row>
    <row r="433" spans="1:8" ht="15.75">
      <c r="A433" s="2" t="s">
        <v>5</v>
      </c>
      <c r="C433" s="96" t="str">
        <f>C11</f>
        <v>__________</v>
      </c>
      <c r="D433" s="96"/>
      <c r="E433" s="96"/>
      <c r="F433" s="96"/>
      <c r="G433" s="96"/>
      <c r="H433" s="96"/>
    </row>
    <row r="434" spans="1:4" ht="15.75">
      <c r="A434" s="2" t="s">
        <v>7</v>
      </c>
      <c r="C434" s="96" t="str">
        <f>C12</f>
        <v>____________________</v>
      </c>
      <c r="D434" s="96"/>
    </row>
    <row r="435" ht="10.5" customHeight="1"/>
    <row r="436" spans="1:8" ht="21">
      <c r="A436" s="128" t="s">
        <v>98</v>
      </c>
      <c r="B436" s="128"/>
      <c r="C436" s="128"/>
      <c r="D436" s="128"/>
      <c r="E436" s="128"/>
      <c r="F436" s="128"/>
      <c r="G436" s="128"/>
      <c r="H436" s="128"/>
    </row>
    <row r="437" spans="1:8" ht="15.75">
      <c r="A437" s="127" t="s">
        <v>118</v>
      </c>
      <c r="B437" s="127"/>
      <c r="C437" s="127"/>
      <c r="D437" s="127"/>
      <c r="E437" s="127"/>
      <c r="F437" s="127"/>
      <c r="G437" s="127"/>
      <c r="H437" s="127"/>
    </row>
    <row r="438" spans="1:8" ht="12.75" customHeight="1">
      <c r="A438" s="25"/>
      <c r="B438" s="25"/>
      <c r="C438" s="25"/>
      <c r="D438" s="25"/>
      <c r="E438" s="25"/>
      <c r="F438" s="25"/>
      <c r="G438" s="25"/>
      <c r="H438" s="25"/>
    </row>
    <row r="439" ht="15" customHeight="1">
      <c r="A439" s="2" t="s">
        <v>68</v>
      </c>
    </row>
    <row r="440" spans="1:8" ht="15" customHeight="1">
      <c r="A440" s="43" t="s">
        <v>108</v>
      </c>
      <c r="B440" s="43" t="s">
        <v>109</v>
      </c>
      <c r="C440" s="43" t="s">
        <v>110</v>
      </c>
      <c r="D440" s="43" t="s">
        <v>111</v>
      </c>
      <c r="E440" s="43" t="s">
        <v>112</v>
      </c>
      <c r="F440" s="135" t="s">
        <v>120</v>
      </c>
      <c r="G440" s="135"/>
      <c r="H440" s="135"/>
    </row>
    <row r="441" spans="1:8" ht="15" customHeight="1">
      <c r="A441" s="71"/>
      <c r="B441" s="71"/>
      <c r="C441" s="71"/>
      <c r="D441" s="71"/>
      <c r="E441" s="71"/>
      <c r="F441" s="135"/>
      <c r="G441" s="135"/>
      <c r="H441" s="135"/>
    </row>
    <row r="442" spans="1:8" ht="15" customHeight="1">
      <c r="A442" s="48" t="s">
        <v>119</v>
      </c>
      <c r="F442" s="136"/>
      <c r="G442" s="136"/>
      <c r="H442" s="136"/>
    </row>
    <row r="443" spans="1:8" ht="15" customHeight="1">
      <c r="A443" s="118"/>
      <c r="B443" s="119"/>
      <c r="C443" s="119"/>
      <c r="D443" s="119"/>
      <c r="E443" s="119"/>
      <c r="F443" s="119"/>
      <c r="G443" s="119"/>
      <c r="H443" s="120"/>
    </row>
    <row r="444" spans="1:8" ht="15" customHeight="1">
      <c r="A444" s="121"/>
      <c r="B444" s="122"/>
      <c r="C444" s="122"/>
      <c r="D444" s="122"/>
      <c r="E444" s="122"/>
      <c r="F444" s="122"/>
      <c r="G444" s="122"/>
      <c r="H444" s="123"/>
    </row>
    <row r="445" spans="1:8" ht="15" customHeight="1">
      <c r="A445" s="124"/>
      <c r="B445" s="125"/>
      <c r="C445" s="125"/>
      <c r="D445" s="125"/>
      <c r="E445" s="125"/>
      <c r="F445" s="125"/>
      <c r="G445" s="125"/>
      <c r="H445" s="126"/>
    </row>
    <row r="446" ht="9" customHeight="1"/>
    <row r="447" ht="15" customHeight="1">
      <c r="A447" s="2" t="s">
        <v>69</v>
      </c>
    </row>
    <row r="448" spans="1:5" ht="15" customHeight="1">
      <c r="A448" s="43" t="s">
        <v>108</v>
      </c>
      <c r="B448" s="43" t="s">
        <v>109</v>
      </c>
      <c r="C448" s="43" t="s">
        <v>110</v>
      </c>
      <c r="D448" s="43" t="s">
        <v>111</v>
      </c>
      <c r="E448" s="43" t="s">
        <v>112</v>
      </c>
    </row>
    <row r="449" spans="1:5" ht="15" customHeight="1">
      <c r="A449" s="71"/>
      <c r="B449" s="71"/>
      <c r="C449" s="71"/>
      <c r="D449" s="71"/>
      <c r="E449" s="71"/>
    </row>
    <row r="450" ht="15" customHeight="1">
      <c r="A450" s="48" t="s">
        <v>119</v>
      </c>
    </row>
    <row r="451" spans="1:8" ht="15" customHeight="1">
      <c r="A451" s="118"/>
      <c r="B451" s="119"/>
      <c r="C451" s="119"/>
      <c r="D451" s="119"/>
      <c r="E451" s="119"/>
      <c r="F451" s="119"/>
      <c r="G451" s="119"/>
      <c r="H451" s="120"/>
    </row>
    <row r="452" spans="1:8" ht="15" customHeight="1">
      <c r="A452" s="121"/>
      <c r="B452" s="122"/>
      <c r="C452" s="122"/>
      <c r="D452" s="122"/>
      <c r="E452" s="122"/>
      <c r="F452" s="122"/>
      <c r="G452" s="122"/>
      <c r="H452" s="123"/>
    </row>
    <row r="453" spans="1:8" ht="15" customHeight="1">
      <c r="A453" s="124"/>
      <c r="B453" s="125"/>
      <c r="C453" s="125"/>
      <c r="D453" s="125"/>
      <c r="E453" s="125"/>
      <c r="F453" s="125"/>
      <c r="G453" s="125"/>
      <c r="H453" s="126"/>
    </row>
    <row r="454" ht="11.25" customHeight="1">
      <c r="A454" s="2"/>
    </row>
    <row r="455" ht="15" customHeight="1">
      <c r="A455" s="2" t="s">
        <v>70</v>
      </c>
    </row>
    <row r="456" spans="1:5" ht="15" customHeight="1">
      <c r="A456" s="43" t="s">
        <v>108</v>
      </c>
      <c r="B456" s="43" t="s">
        <v>109</v>
      </c>
      <c r="C456" s="43" t="s">
        <v>110</v>
      </c>
      <c r="D456" s="43" t="s">
        <v>111</v>
      </c>
      <c r="E456" s="43" t="s">
        <v>112</v>
      </c>
    </row>
    <row r="457" spans="1:5" ht="15" customHeight="1">
      <c r="A457" s="71"/>
      <c r="B457" s="71"/>
      <c r="C457" s="71"/>
      <c r="D457" s="71"/>
      <c r="E457" s="71"/>
    </row>
    <row r="458" ht="15" customHeight="1">
      <c r="A458" s="48" t="s">
        <v>119</v>
      </c>
    </row>
    <row r="459" spans="1:8" ht="15" customHeight="1">
      <c r="A459" s="118"/>
      <c r="B459" s="119"/>
      <c r="C459" s="119"/>
      <c r="D459" s="119"/>
      <c r="E459" s="119"/>
      <c r="F459" s="119"/>
      <c r="G459" s="119"/>
      <c r="H459" s="120"/>
    </row>
    <row r="460" spans="1:8" ht="15" customHeight="1">
      <c r="A460" s="121"/>
      <c r="B460" s="122"/>
      <c r="C460" s="122"/>
      <c r="D460" s="122"/>
      <c r="E460" s="122"/>
      <c r="F460" s="122"/>
      <c r="G460" s="122"/>
      <c r="H460" s="123"/>
    </row>
    <row r="461" spans="1:8" ht="15" customHeight="1">
      <c r="A461" s="124"/>
      <c r="B461" s="125"/>
      <c r="C461" s="125"/>
      <c r="D461" s="125"/>
      <c r="E461" s="125"/>
      <c r="F461" s="125"/>
      <c r="G461" s="125"/>
      <c r="H461" s="126"/>
    </row>
    <row r="462" ht="10.5" customHeight="1"/>
    <row r="463" ht="15" customHeight="1">
      <c r="A463" s="2" t="s">
        <v>71</v>
      </c>
    </row>
    <row r="464" spans="1:5" ht="15" customHeight="1">
      <c r="A464" s="43" t="s">
        <v>108</v>
      </c>
      <c r="B464" s="43" t="s">
        <v>109</v>
      </c>
      <c r="C464" s="43" t="s">
        <v>110</v>
      </c>
      <c r="D464" s="43" t="s">
        <v>111</v>
      </c>
      <c r="E464" s="43" t="s">
        <v>112</v>
      </c>
    </row>
    <row r="465" spans="1:5" ht="15" customHeight="1">
      <c r="A465" s="70"/>
      <c r="B465" s="70"/>
      <c r="C465" s="70"/>
      <c r="D465" s="70"/>
      <c r="E465" s="70"/>
    </row>
    <row r="466" ht="15" customHeight="1">
      <c r="A466" s="48" t="s">
        <v>119</v>
      </c>
    </row>
    <row r="467" spans="1:8" ht="15" customHeight="1">
      <c r="A467" s="118"/>
      <c r="B467" s="119"/>
      <c r="C467" s="119"/>
      <c r="D467" s="119"/>
      <c r="E467" s="119"/>
      <c r="F467" s="119"/>
      <c r="G467" s="119"/>
      <c r="H467" s="120"/>
    </row>
    <row r="468" spans="1:8" ht="15" customHeight="1">
      <c r="A468" s="121"/>
      <c r="B468" s="122"/>
      <c r="C468" s="122"/>
      <c r="D468" s="122"/>
      <c r="E468" s="122"/>
      <c r="F468" s="122"/>
      <c r="G468" s="122"/>
      <c r="H468" s="123"/>
    </row>
    <row r="469" spans="1:8" ht="15" customHeight="1">
      <c r="A469" s="124"/>
      <c r="B469" s="125"/>
      <c r="C469" s="125"/>
      <c r="D469" s="125"/>
      <c r="E469" s="125"/>
      <c r="F469" s="125"/>
      <c r="G469" s="125"/>
      <c r="H469" s="126"/>
    </row>
    <row r="470" ht="9.75" customHeight="1"/>
    <row r="471" ht="15" customHeight="1">
      <c r="A471" s="2" t="s">
        <v>155</v>
      </c>
    </row>
    <row r="472" spans="1:5" ht="15" customHeight="1">
      <c r="A472" s="43" t="s">
        <v>108</v>
      </c>
      <c r="B472" s="43" t="s">
        <v>109</v>
      </c>
      <c r="C472" s="43" t="s">
        <v>110</v>
      </c>
      <c r="D472" s="43" t="s">
        <v>111</v>
      </c>
      <c r="E472" s="43" t="s">
        <v>112</v>
      </c>
    </row>
    <row r="473" spans="1:5" ht="15" customHeight="1">
      <c r="A473" s="70"/>
      <c r="B473" s="70"/>
      <c r="C473" s="70"/>
      <c r="D473" s="70"/>
      <c r="E473" s="70"/>
    </row>
    <row r="474" ht="15" customHeight="1">
      <c r="A474" s="48" t="s">
        <v>119</v>
      </c>
    </row>
    <row r="475" spans="1:8" ht="15" customHeight="1">
      <c r="A475" s="118"/>
      <c r="B475" s="119"/>
      <c r="C475" s="119"/>
      <c r="D475" s="119"/>
      <c r="E475" s="119"/>
      <c r="F475" s="119"/>
      <c r="G475" s="119"/>
      <c r="H475" s="120"/>
    </row>
    <row r="476" spans="1:8" ht="15" customHeight="1">
      <c r="A476" s="121"/>
      <c r="B476" s="122"/>
      <c r="C476" s="122"/>
      <c r="D476" s="122"/>
      <c r="E476" s="122"/>
      <c r="F476" s="122"/>
      <c r="G476" s="122"/>
      <c r="H476" s="123"/>
    </row>
    <row r="477" spans="1:8" ht="15" customHeight="1">
      <c r="A477" s="124"/>
      <c r="B477" s="125"/>
      <c r="C477" s="125"/>
      <c r="D477" s="125"/>
      <c r="E477" s="125"/>
      <c r="F477" s="125"/>
      <c r="G477" s="125"/>
      <c r="H477" s="126"/>
    </row>
    <row r="478" spans="1:4" ht="15" customHeight="1">
      <c r="A478" s="134" t="s">
        <v>166</v>
      </c>
      <c r="B478" s="134"/>
      <c r="C478" s="134"/>
      <c r="D478" s="52" t="s">
        <v>0</v>
      </c>
    </row>
    <row r="479" spans="1:7" ht="15" customHeight="1">
      <c r="A479" s="11" t="s">
        <v>116</v>
      </c>
      <c r="D479" s="85" t="s">
        <v>99</v>
      </c>
      <c r="E479" s="85"/>
      <c r="F479" s="85"/>
      <c r="G479" s="85"/>
    </row>
    <row r="480" spans="1:7" ht="15" customHeight="1">
      <c r="A480" s="11" t="s">
        <v>117</v>
      </c>
      <c r="D480" s="85" t="s">
        <v>99</v>
      </c>
      <c r="E480" s="85"/>
      <c r="F480" s="85"/>
      <c r="G480" s="85"/>
    </row>
    <row r="481" ht="15" customHeight="1">
      <c r="A481" s="48" t="s">
        <v>164</v>
      </c>
    </row>
  </sheetData>
  <sheetProtection password="C6F0" sheet="1" selectLockedCells="1"/>
  <mergeCells count="250">
    <mergeCell ref="A100:D100"/>
    <mergeCell ref="A224:D224"/>
    <mergeCell ref="A132:D132"/>
    <mergeCell ref="E168:E169"/>
    <mergeCell ref="A178:D178"/>
    <mergeCell ref="F213:H213"/>
    <mergeCell ref="A209:G209"/>
    <mergeCell ref="A182:D182"/>
    <mergeCell ref="A243:D243"/>
    <mergeCell ref="A244:D244"/>
    <mergeCell ref="A217:H218"/>
    <mergeCell ref="A60:E60"/>
    <mergeCell ref="A89:D89"/>
    <mergeCell ref="A84:D84"/>
    <mergeCell ref="A204:D204"/>
    <mergeCell ref="A206:H206"/>
    <mergeCell ref="A138:D138"/>
    <mergeCell ref="A139:D139"/>
    <mergeCell ref="A142:H143"/>
    <mergeCell ref="A102:D102"/>
    <mergeCell ref="A101:D101"/>
    <mergeCell ref="A298:D298"/>
    <mergeCell ref="A200:D200"/>
    <mergeCell ref="A135:D135"/>
    <mergeCell ref="A238:D238"/>
    <mergeCell ref="A239:D239"/>
    <mergeCell ref="A225:D225"/>
    <mergeCell ref="A233:D233"/>
    <mergeCell ref="A226:D226"/>
    <mergeCell ref="A211:G211"/>
    <mergeCell ref="A242:D242"/>
    <mergeCell ref="A364:H372"/>
    <mergeCell ref="A319:H327"/>
    <mergeCell ref="A250:D250"/>
    <mergeCell ref="A247:D247"/>
    <mergeCell ref="A264:D264"/>
    <mergeCell ref="A265:D265"/>
    <mergeCell ref="A249:D249"/>
    <mergeCell ref="A356:E356"/>
    <mergeCell ref="B339:H339"/>
    <mergeCell ref="B340:H340"/>
    <mergeCell ref="B341:H341"/>
    <mergeCell ref="A350:E350"/>
    <mergeCell ref="F348:G348"/>
    <mergeCell ref="A345:D345"/>
    <mergeCell ref="F345:G345"/>
    <mergeCell ref="F346:G346"/>
    <mergeCell ref="F347:G347"/>
    <mergeCell ref="A338:D338"/>
    <mergeCell ref="A343:H343"/>
    <mergeCell ref="A351:E351"/>
    <mergeCell ref="A360:E360"/>
    <mergeCell ref="A355:E355"/>
    <mergeCell ref="A357:E357"/>
    <mergeCell ref="A359:E359"/>
    <mergeCell ref="A358:E358"/>
    <mergeCell ref="A352:E352"/>
    <mergeCell ref="A353:E353"/>
    <mergeCell ref="A361:E361"/>
    <mergeCell ref="A270:D270"/>
    <mergeCell ref="A309:D309"/>
    <mergeCell ref="A310:D310"/>
    <mergeCell ref="A313:D313"/>
    <mergeCell ref="A315:G315"/>
    <mergeCell ref="A307:D307"/>
    <mergeCell ref="A308:D308"/>
    <mergeCell ref="A299:D299"/>
    <mergeCell ref="A303:D303"/>
    <mergeCell ref="F386:H388"/>
    <mergeCell ref="F440:H442"/>
    <mergeCell ref="C434:D434"/>
    <mergeCell ref="A436:H436"/>
    <mergeCell ref="A397:H399"/>
    <mergeCell ref="A405:H407"/>
    <mergeCell ref="A421:H423"/>
    <mergeCell ref="D425:G425"/>
    <mergeCell ref="A424:C424"/>
    <mergeCell ref="A413:H415"/>
    <mergeCell ref="A451:H453"/>
    <mergeCell ref="A459:H461"/>
    <mergeCell ref="A467:H469"/>
    <mergeCell ref="A478:C478"/>
    <mergeCell ref="D479:G479"/>
    <mergeCell ref="A475:H477"/>
    <mergeCell ref="C379:H379"/>
    <mergeCell ref="A275:D275"/>
    <mergeCell ref="A296:D296"/>
    <mergeCell ref="A277:G277"/>
    <mergeCell ref="A278:G278"/>
    <mergeCell ref="B289:D289"/>
    <mergeCell ref="E289:E290"/>
    <mergeCell ref="F375:H378"/>
    <mergeCell ref="F289:H289"/>
    <mergeCell ref="B290:D290"/>
    <mergeCell ref="A304:D304"/>
    <mergeCell ref="A302:D302"/>
    <mergeCell ref="A227:D227"/>
    <mergeCell ref="A232:D232"/>
    <mergeCell ref="A255:D255"/>
    <mergeCell ref="A256:D256"/>
    <mergeCell ref="A228:D228"/>
    <mergeCell ref="A230:D230"/>
    <mergeCell ref="A231:D231"/>
    <mergeCell ref="A297:D297"/>
    <mergeCell ref="C433:H433"/>
    <mergeCell ref="A121:D121"/>
    <mergeCell ref="A103:D103"/>
    <mergeCell ref="A120:D120"/>
    <mergeCell ref="A117:D117"/>
    <mergeCell ref="A131:D131"/>
    <mergeCell ref="A126:D126"/>
    <mergeCell ref="A127:D127"/>
    <mergeCell ref="A105:D105"/>
    <mergeCell ref="A248:D248"/>
    <mergeCell ref="A383:H383"/>
    <mergeCell ref="A382:H382"/>
    <mergeCell ref="C378:D378"/>
    <mergeCell ref="C380:D380"/>
    <mergeCell ref="A443:H445"/>
    <mergeCell ref="F429:H432"/>
    <mergeCell ref="C430:D430"/>
    <mergeCell ref="C431:D431"/>
    <mergeCell ref="C432:D432"/>
    <mergeCell ref="A437:H437"/>
    <mergeCell ref="A272:D272"/>
    <mergeCell ref="A260:D260"/>
    <mergeCell ref="A266:D266"/>
    <mergeCell ref="A259:D259"/>
    <mergeCell ref="A389:H391"/>
    <mergeCell ref="A316:G316"/>
    <mergeCell ref="C376:D376"/>
    <mergeCell ref="C377:D377"/>
    <mergeCell ref="B333:D333"/>
    <mergeCell ref="B334:D334"/>
    <mergeCell ref="A190:D190"/>
    <mergeCell ref="A193:D193"/>
    <mergeCell ref="A194:D194"/>
    <mergeCell ref="A257:D257"/>
    <mergeCell ref="A258:D258"/>
    <mergeCell ref="A271:D271"/>
    <mergeCell ref="A237:D237"/>
    <mergeCell ref="A210:G210"/>
    <mergeCell ref="B214:D214"/>
    <mergeCell ref="A223:D223"/>
    <mergeCell ref="A254:D254"/>
    <mergeCell ref="A199:D199"/>
    <mergeCell ref="A201:D201"/>
    <mergeCell ref="A195:D195"/>
    <mergeCell ref="A196:D196"/>
    <mergeCell ref="A208:G208"/>
    <mergeCell ref="A240:D240"/>
    <mergeCell ref="A241:D241"/>
    <mergeCell ref="B213:D213"/>
    <mergeCell ref="E213:E214"/>
    <mergeCell ref="A183:D183"/>
    <mergeCell ref="A188:D188"/>
    <mergeCell ref="A184:D184"/>
    <mergeCell ref="A189:D189"/>
    <mergeCell ref="B168:D168"/>
    <mergeCell ref="A176:D176"/>
    <mergeCell ref="A177:D177"/>
    <mergeCell ref="F168:H168"/>
    <mergeCell ref="B169:D169"/>
    <mergeCell ref="A111:E111"/>
    <mergeCell ref="A148:G148"/>
    <mergeCell ref="A149:G149"/>
    <mergeCell ref="A144:E144"/>
    <mergeCell ref="A112:E112"/>
    <mergeCell ref="A129:D129"/>
    <mergeCell ref="A130:D130"/>
    <mergeCell ref="A151:G151"/>
    <mergeCell ref="A95:D95"/>
    <mergeCell ref="A98:D98"/>
    <mergeCell ref="A96:D96"/>
    <mergeCell ref="A146:H146"/>
    <mergeCell ref="A150:G150"/>
    <mergeCell ref="A99:D99"/>
    <mergeCell ref="A97:D97"/>
    <mergeCell ref="A113:E113"/>
    <mergeCell ref="A122:D122"/>
    <mergeCell ref="A118:D118"/>
    <mergeCell ref="A136:D136"/>
    <mergeCell ref="A119:D119"/>
    <mergeCell ref="A128:D128"/>
    <mergeCell ref="A134:D134"/>
    <mergeCell ref="A137:D137"/>
    <mergeCell ref="A133:D133"/>
    <mergeCell ref="A77:D77"/>
    <mergeCell ref="A71:D71"/>
    <mergeCell ref="A72:D72"/>
    <mergeCell ref="A68:D69"/>
    <mergeCell ref="A93:D93"/>
    <mergeCell ref="A94:D94"/>
    <mergeCell ref="C16:H16"/>
    <mergeCell ref="C17:D17"/>
    <mergeCell ref="A73:D73"/>
    <mergeCell ref="A38:F38"/>
    <mergeCell ref="A30:D31"/>
    <mergeCell ref="A65:D65"/>
    <mergeCell ref="A66:D66"/>
    <mergeCell ref="A58:E58"/>
    <mergeCell ref="A59:E59"/>
    <mergeCell ref="E31:H31"/>
    <mergeCell ref="A2:H2"/>
    <mergeCell ref="C8:D8"/>
    <mergeCell ref="C9:D9"/>
    <mergeCell ref="C10:D10"/>
    <mergeCell ref="C11:H11"/>
    <mergeCell ref="C15:H15"/>
    <mergeCell ref="C12:D12"/>
    <mergeCell ref="D20:E20"/>
    <mergeCell ref="D22:E22"/>
    <mergeCell ref="D24:E24"/>
    <mergeCell ref="B51:D51"/>
    <mergeCell ref="D23:F23"/>
    <mergeCell ref="A37:F37"/>
    <mergeCell ref="E29:F29"/>
    <mergeCell ref="A35:F35"/>
    <mergeCell ref="A36:F36"/>
    <mergeCell ref="E30:H30"/>
    <mergeCell ref="D21:F21"/>
    <mergeCell ref="F50:H50"/>
    <mergeCell ref="B50:D50"/>
    <mergeCell ref="A39:F39"/>
    <mergeCell ref="A33:H33"/>
    <mergeCell ref="A49:H49"/>
    <mergeCell ref="E28:F28"/>
    <mergeCell ref="D25:F25"/>
    <mergeCell ref="A34:F34"/>
    <mergeCell ref="G42:H42"/>
    <mergeCell ref="F331:H331"/>
    <mergeCell ref="D426:G426"/>
    <mergeCell ref="D480:G480"/>
    <mergeCell ref="A229:D229"/>
    <mergeCell ref="A85:D85"/>
    <mergeCell ref="A87:D87"/>
    <mergeCell ref="A88:D88"/>
    <mergeCell ref="A86:D86"/>
    <mergeCell ref="A140:D140"/>
    <mergeCell ref="A104:D104"/>
    <mergeCell ref="A152:G152"/>
    <mergeCell ref="A212:G212"/>
    <mergeCell ref="A279:G279"/>
    <mergeCell ref="A317:G317"/>
    <mergeCell ref="A179:F179"/>
    <mergeCell ref="G44:H44"/>
    <mergeCell ref="G48:H48"/>
    <mergeCell ref="A67:D67"/>
    <mergeCell ref="A83:D83"/>
    <mergeCell ref="A78:D78"/>
  </mergeCells>
  <printOptions horizontalCentered="1"/>
  <pageMargins left="0.5905511811023623" right="0.5905511811023623" top="0.3937007874015748" bottom="0.5905511811023623" header="0.5118110236220472" footer="0.1968503937007874"/>
  <pageSetup horizontalDpi="600" verticalDpi="600" orientation="portrait" paperSize="9" r:id="rId1"/>
  <headerFooter alignWithMargins="0">
    <oddFooter>&amp;C&amp;"Book Antiqua,Pogrubiony"&amp;10Strona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UWM-WGiGP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Wiśniewski</dc:creator>
  <cp:keywords/>
  <dc:description/>
  <cp:lastModifiedBy>Radosław Wiśniewski</cp:lastModifiedBy>
  <cp:lastPrinted>2013-04-03T18:12:12Z</cp:lastPrinted>
  <dcterms:created xsi:type="dcterms:W3CDTF">2010-11-14T16:00:25Z</dcterms:created>
  <dcterms:modified xsi:type="dcterms:W3CDTF">2013-04-03T18:43:31Z</dcterms:modified>
  <cp:category/>
  <cp:version/>
  <cp:contentType/>
  <cp:contentStatus/>
</cp:coreProperties>
</file>